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 2" sheetId="1" r:id="rId1"/>
    <sheet name="прил 3" sheetId="2" r:id="rId2"/>
    <sheet name="прил 4" sheetId="3" r:id="rId3"/>
    <sheet name="прил 5" sheetId="4" r:id="rId4"/>
  </sheets>
  <definedNames>
    <definedName name="_xlnm.Print_Area" localSheetId="0">'прил 2'!$A$1:$AB$30</definedName>
  </definedNames>
  <calcPr fullCalcOnLoad="1"/>
</workbook>
</file>

<file path=xl/sharedStrings.xml><?xml version="1.0" encoding="utf-8"?>
<sst xmlns="http://schemas.openxmlformats.org/spreadsheetml/2006/main" count="186" uniqueCount="58">
  <si>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</si>
  <si>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</si>
  <si>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</si>
  <si>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</si>
  <si>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</si>
  <si>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</si>
  <si>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</si>
  <si>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</si>
  <si>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</si>
  <si>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</si>
  <si>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</si>
  <si>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</si>
  <si>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</si>
  <si>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</si>
  <si>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</si>
  <si>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Налоговые доходы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</si>
  <si>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</si>
  <si>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</si>
  <si>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</si>
  <si>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</si>
  <si>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</si>
  <si>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</si>
  <si>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темп роста,%</t>
  </si>
  <si>
    <t>Всего доходов</t>
  </si>
  <si>
    <t xml:space="preserve"> - налог, взимаемый в связи с применением патентной системы налогообложения</t>
  </si>
  <si>
    <t xml:space="preserve"> - земельный налог </t>
  </si>
  <si>
    <t xml:space="preserve"> - налог, взимаемый в свзяи с приминением патентной сиситемы налогообложения</t>
  </si>
  <si>
    <t xml:space="preserve"> - акцизы на нефтепродукты</t>
  </si>
  <si>
    <t xml:space="preserve"> - налог, взимаемый в связи с применением упрощённой системы налогообложения</t>
  </si>
  <si>
    <t xml:space="preserve"> - налог на добычу полезных ископаемых </t>
  </si>
  <si>
    <t xml:space="preserve"> - налог на добычу полезных ископаемых</t>
  </si>
  <si>
    <t>Темп роста,%</t>
  </si>
  <si>
    <t>Приложение № 3</t>
  </si>
  <si>
    <t>Приложение № 2</t>
  </si>
  <si>
    <t>Приложение №4</t>
  </si>
  <si>
    <t>Приложение № 5</t>
  </si>
  <si>
    <t xml:space="preserve">о выполнении плана поступления доходов в консолидированный бюджет муниципального образования " Сурский район" 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</si>
  <si>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</si>
  <si>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</si>
  <si>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</si>
  <si>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</si>
  <si>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</si>
  <si>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Чеботаевское сельское поселение</t>
  </si>
  <si>
    <t>Сурское городское поселения</t>
  </si>
  <si>
    <t>Хмелевское сельское                    поселение</t>
  </si>
  <si>
    <t>Хмелевское сельское              поселение</t>
  </si>
  <si>
    <t xml:space="preserve">о  поступлении  налогов и доходов в консолидированный бюджет муниципального образования "Сурский район" </t>
  </si>
  <si>
    <t xml:space="preserve">о выполнении плана поступления доходов в консолидированный бюджет муниципального образования  "Сурский район" </t>
  </si>
  <si>
    <t xml:space="preserve">о выполнении плана поступления доходов в консолидированный бюджет муниципального образования  "Сурский _район" </t>
  </si>
  <si>
    <t>за  январь - май  2023-2024 года</t>
  </si>
  <si>
    <t>факт за январь - май  2023 года</t>
  </si>
  <si>
    <t>факт за январь -  май   2024 года</t>
  </si>
  <si>
    <t>за  январь - май  2024 года</t>
  </si>
  <si>
    <t xml:space="preserve"> план на январь - май  2024 года</t>
  </si>
  <si>
    <t>факт за январь - май  2024 года</t>
  </si>
  <si>
    <t>за  январь -  май  2023-2024 г.г.</t>
  </si>
  <si>
    <t xml:space="preserve"> факт на январь - май   2023 года</t>
  </si>
  <si>
    <t xml:space="preserve">факт за январь - май  2024 года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</si>
</sst>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PT Astra Serif"/>
      <family val="1"/>
    </font>
    <font>
      <sz val="14"/>
      <name val="PT Astra Serif"/>
      <family val="1"/>
    </font>
    <font>
      <b/>
      <sz val="14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180" fontId="4" fillId="0" borderId="14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180" fontId="6" fillId="0" borderId="14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0" fontId="7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22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A27" sqref="AA27"/>
    </sheetView>
  </sheetViews>
  <sheetFormatPr defaultColWidth="9.140625" defaultRowHeight="12.75"/>
  <cols>
    <col min="1" max="1" width="35.140625" style="4" customWidth="1"/>
    <col min="2" max="2" width="10.7109375" style="4" customWidth="1"/>
    <col min="3" max="3" width="14.421875" style="4" customWidth="1"/>
    <col min="4" max="4" width="9.7109375" style="4" customWidth="1"/>
    <col min="5" max="5" width="10.00390625" style="4" customWidth="1"/>
    <col min="6" max="6" width="9.140625" style="4" customWidth="1"/>
    <col min="7" max="7" width="9.421875" style="4" customWidth="1"/>
    <col min="8" max="8" width="10.00390625" style="4" customWidth="1"/>
    <col min="9" max="9" width="9.140625" style="4" customWidth="1"/>
    <col min="10" max="10" width="10.00390625" style="4" customWidth="1"/>
    <col min="11" max="12" width="9.140625" style="4" customWidth="1"/>
    <col min="13" max="13" width="9.421875" style="4" customWidth="1"/>
    <col min="14" max="15" width="9.140625" style="4" customWidth="1"/>
    <col min="16" max="16" width="9.421875" style="4" customWidth="1"/>
    <col min="17" max="18" width="9.140625" style="4" customWidth="1"/>
    <col min="19" max="19" width="9.57421875" style="4" customWidth="1"/>
    <col min="20" max="21" width="9.140625" style="4" customWidth="1"/>
    <col min="22" max="22" width="9.57421875" style="4" customWidth="1"/>
    <col min="23" max="24" width="9.140625" style="4" customWidth="1"/>
    <col min="25" max="25" width="9.8515625" style="4" customWidth="1"/>
    <col min="26" max="26" width="13.00390625" style="4" customWidth="1"/>
    <col min="27" max="27" width="10.57421875" style="4" customWidth="1"/>
    <col min="28" max="16384" width="9.140625" style="4" customWidth="1"/>
  </cols>
  <sheetData>
    <row r="1" spans="1:25" ht="17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47" t="s">
        <v>33</v>
      </c>
      <c r="X1" s="47"/>
      <c r="Y1" s="47"/>
    </row>
    <row r="2" spans="1:25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7.25" customHeight="1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39.75" customHeight="1">
      <c r="A4" s="47" t="s">
        <v>47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7.25" customHeight="1">
      <c r="A5" s="47" t="s">
        <v>52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3" customHeight="1">
      <c r="A6" s="22"/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7.25" customHeight="1" hidden="1">
      <c r="A7" s="22"/>
      <c r="B7" s="22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43" t="s">
        <v>3</v>
      </c>
      <c r="Y7" s="43"/>
    </row>
    <row r="8" spans="1:28" ht="15.75" customHeight="1">
      <c r="A8" s="52" t="s">
        <v>0</v>
      </c>
      <c r="B8" s="48" t="s">
        <v>13</v>
      </c>
      <c r="C8" s="48"/>
      <c r="D8" s="48"/>
      <c r="E8" s="49" t="s">
        <v>2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1"/>
      <c r="AA8" s="51"/>
      <c r="AB8" s="51"/>
    </row>
    <row r="9" spans="1:28" ht="30" customHeight="1">
      <c r="A9" s="52"/>
      <c r="B9" s="48"/>
      <c r="C9" s="48"/>
      <c r="D9" s="48"/>
      <c r="E9" s="44" t="s">
        <v>14</v>
      </c>
      <c r="F9" s="45"/>
      <c r="G9" s="46"/>
      <c r="H9" s="48" t="s">
        <v>37</v>
      </c>
      <c r="I9" s="48"/>
      <c r="J9" s="48"/>
      <c r="K9" s="48" t="s">
        <v>38</v>
      </c>
      <c r="L9" s="48"/>
      <c r="M9" s="48"/>
      <c r="N9" s="48" t="s">
        <v>39</v>
      </c>
      <c r="O9" s="48"/>
      <c r="P9" s="48"/>
      <c r="Q9" s="48" t="s">
        <v>40</v>
      </c>
      <c r="R9" s="48"/>
      <c r="S9" s="48"/>
      <c r="T9" s="48" t="s">
        <v>41</v>
      </c>
      <c r="U9" s="48"/>
      <c r="V9" s="48"/>
      <c r="W9" s="48" t="s">
        <v>45</v>
      </c>
      <c r="X9" s="48"/>
      <c r="Y9" s="48"/>
      <c r="Z9" s="44" t="s">
        <v>42</v>
      </c>
      <c r="AA9" s="45"/>
      <c r="AB9" s="46"/>
    </row>
    <row r="10" spans="1:28" ht="78.75" customHeight="1">
      <c r="A10" s="52"/>
      <c r="B10" s="34" t="s">
        <v>53</v>
      </c>
      <c r="C10" s="34" t="s">
        <v>57</v>
      </c>
      <c r="D10" s="34" t="s">
        <v>1</v>
      </c>
      <c r="E10" s="34" t="s">
        <v>53</v>
      </c>
      <c r="F10" s="34" t="s">
        <v>57</v>
      </c>
      <c r="G10" s="34" t="s">
        <v>1</v>
      </c>
      <c r="H10" s="34" t="s">
        <v>53</v>
      </c>
      <c r="I10" s="34" t="s">
        <v>57</v>
      </c>
      <c r="J10" s="34" t="s">
        <v>1</v>
      </c>
      <c r="K10" s="34" t="s">
        <v>53</v>
      </c>
      <c r="L10" s="34" t="s">
        <v>57</v>
      </c>
      <c r="M10" s="34" t="s">
        <v>1</v>
      </c>
      <c r="N10" s="34" t="s">
        <v>53</v>
      </c>
      <c r="O10" s="34" t="s">
        <v>57</v>
      </c>
      <c r="P10" s="34" t="s">
        <v>1</v>
      </c>
      <c r="Q10" s="34" t="s">
        <v>53</v>
      </c>
      <c r="R10" s="34" t="s">
        <v>57</v>
      </c>
      <c r="S10" s="35" t="s">
        <v>1</v>
      </c>
      <c r="T10" s="34" t="s">
        <v>53</v>
      </c>
      <c r="U10" s="34" t="s">
        <v>57</v>
      </c>
      <c r="V10" s="35" t="s">
        <v>1</v>
      </c>
      <c r="W10" s="34" t="s">
        <v>53</v>
      </c>
      <c r="X10" s="34" t="s">
        <v>57</v>
      </c>
      <c r="Y10" s="35" t="s">
        <v>1</v>
      </c>
      <c r="Z10" s="34" t="s">
        <v>53</v>
      </c>
      <c r="AA10" s="34" t="s">
        <v>57</v>
      </c>
      <c r="AB10" s="35" t="s">
        <v>1</v>
      </c>
    </row>
    <row r="11" spans="1:28" s="32" customFormat="1" ht="22.5" customHeight="1">
      <c r="A11" s="36" t="s">
        <v>15</v>
      </c>
      <c r="B11" s="33">
        <f>SUM(B12:B22)</f>
        <v>38623.200000000004</v>
      </c>
      <c r="C11" s="33">
        <f>SUM(C12:C22)</f>
        <v>43650.9</v>
      </c>
      <c r="D11" s="33">
        <f>C11/B11*100</f>
        <v>113.01730566084632</v>
      </c>
      <c r="E11" s="33">
        <f>SUM(E12:E22)</f>
        <v>28421.2</v>
      </c>
      <c r="F11" s="33">
        <f>SUM(F12:F22)</f>
        <v>31779.5</v>
      </c>
      <c r="G11" s="37">
        <f>F11/E11*100</f>
        <v>111.816179471662</v>
      </c>
      <c r="H11" s="33">
        <f>SUM(H12:H22)</f>
        <v>7312.6</v>
      </c>
      <c r="I11" s="33">
        <f>SUM(I12:I22)</f>
        <v>7839.999999999999</v>
      </c>
      <c r="J11" s="37">
        <f>I11/H11*100</f>
        <v>107.21220906380766</v>
      </c>
      <c r="K11" s="33">
        <f>SUM(K12:K22)</f>
        <v>295.3</v>
      </c>
      <c r="L11" s="33">
        <f>SUM(L12:L22)</f>
        <v>293.5</v>
      </c>
      <c r="M11" s="37">
        <f>L11/K11*100</f>
        <v>99.39045038943448</v>
      </c>
      <c r="N11" s="33">
        <f>SUM(N12:N22)</f>
        <v>324.8</v>
      </c>
      <c r="O11" s="33">
        <f>SUM(O12:O22)</f>
        <v>404.4</v>
      </c>
      <c r="P11" s="37">
        <f>O11/N11*100</f>
        <v>124.50738916256157</v>
      </c>
      <c r="Q11" s="33">
        <f>SUM(Q12:Q22)</f>
        <v>397</v>
      </c>
      <c r="R11" s="33">
        <f>SUM(R12:R22)</f>
        <v>253.39999999999998</v>
      </c>
      <c r="S11" s="38">
        <f>R11/Q11*100</f>
        <v>63.82871536523928</v>
      </c>
      <c r="T11" s="33">
        <f>SUM(T12:T22)</f>
        <v>807.2</v>
      </c>
      <c r="U11" s="33">
        <f>SUM(U12:U22)</f>
        <v>968.8</v>
      </c>
      <c r="V11" s="38">
        <f>U11/T11*100</f>
        <v>120.01982160555005</v>
      </c>
      <c r="W11" s="33">
        <f>SUM(W12:W22)</f>
        <v>649</v>
      </c>
      <c r="X11" s="33">
        <f>SUM(X12:X22)</f>
        <v>1006.7</v>
      </c>
      <c r="Y11" s="38">
        <f>X11/W11*100</f>
        <v>155.115562403698</v>
      </c>
      <c r="Z11" s="33">
        <f>SUM(Z12:Z22)</f>
        <v>416.1</v>
      </c>
      <c r="AA11" s="33">
        <f>SUM(AA12:AA22)</f>
        <v>1104.6</v>
      </c>
      <c r="AB11" s="38">
        <f>AA11/Z11*100</f>
        <v>265.465032444124</v>
      </c>
    </row>
    <row r="12" spans="1:28" ht="30.75" customHeight="1">
      <c r="A12" s="40" t="s">
        <v>5</v>
      </c>
      <c r="B12" s="27">
        <f>E12+H12+K12+N12+Q12+T12+W12+Z12</f>
        <v>12831.3</v>
      </c>
      <c r="C12" s="16">
        <f>F12+I12+L12+O12+R12+U12+X12+AA12</f>
        <v>13544.399999999998</v>
      </c>
      <c r="D12" s="27">
        <f aca="true" t="shared" si="0" ref="D12:D30">C12/B12*100</f>
        <v>105.5575039162049</v>
      </c>
      <c r="E12" s="27">
        <v>7316</v>
      </c>
      <c r="F12" s="25">
        <v>7859.9</v>
      </c>
      <c r="G12" s="25">
        <f aca="true" t="shared" si="1" ref="G12:G30">F12/E12*100</f>
        <v>107.43439037725533</v>
      </c>
      <c r="H12" s="25">
        <v>4727.5</v>
      </c>
      <c r="I12" s="25">
        <v>4729.2</v>
      </c>
      <c r="J12" s="25">
        <f aca="true" t="shared" si="2" ref="J12:J30">I12/H12*100</f>
        <v>100.03595980962454</v>
      </c>
      <c r="K12" s="25">
        <v>163.8</v>
      </c>
      <c r="L12" s="25">
        <v>170.2</v>
      </c>
      <c r="M12" s="25">
        <f aca="true" t="shared" si="3" ref="M12:M30">L12/K12*100</f>
        <v>103.9072039072039</v>
      </c>
      <c r="N12" s="25">
        <v>72.8</v>
      </c>
      <c r="O12" s="25">
        <v>111</v>
      </c>
      <c r="P12" s="25">
        <f aca="true" t="shared" si="4" ref="P12:P30">O12/N12*100</f>
        <v>152.47252747252747</v>
      </c>
      <c r="Q12" s="26">
        <v>111</v>
      </c>
      <c r="R12" s="26">
        <v>133.6</v>
      </c>
      <c r="S12" s="26">
        <f aca="true" t="shared" si="5" ref="S12:S30">R12/Q12*100</f>
        <v>120.36036036036035</v>
      </c>
      <c r="T12" s="26">
        <v>128.2</v>
      </c>
      <c r="U12" s="26">
        <v>131.3</v>
      </c>
      <c r="V12" s="26">
        <f aca="true" t="shared" si="6" ref="V12:V30">U12/T12*100</f>
        <v>102.41809672386897</v>
      </c>
      <c r="W12" s="26">
        <v>89</v>
      </c>
      <c r="X12" s="26">
        <v>122.3</v>
      </c>
      <c r="Y12" s="26">
        <f aca="true" t="shared" si="7" ref="Y12:Y30">X12/W12*100</f>
        <v>137.41573033707866</v>
      </c>
      <c r="Z12" s="26">
        <v>223</v>
      </c>
      <c r="AA12" s="26">
        <v>286.9</v>
      </c>
      <c r="AB12" s="26">
        <f aca="true" t="shared" si="8" ref="AB12:AB30">AA12/Z12*100</f>
        <v>128.65470852017938</v>
      </c>
    </row>
    <row r="13" spans="1:28" ht="17.25" customHeight="1">
      <c r="A13" s="39" t="s">
        <v>27</v>
      </c>
      <c r="B13" s="27">
        <f aca="true" t="shared" si="9" ref="B13:B22">E13+H13+K13+N13+Q13+T13+W13+Z13</f>
        <v>7417.6</v>
      </c>
      <c r="C13" s="16">
        <f aca="true" t="shared" si="10" ref="C13:C22">F13+I13+L13+O13+R13+U13+X13+AA13</f>
        <v>8261.7</v>
      </c>
      <c r="D13" s="27">
        <f t="shared" si="0"/>
        <v>111.37969154443485</v>
      </c>
      <c r="E13" s="27">
        <v>5965.5</v>
      </c>
      <c r="F13" s="25">
        <v>6598.1</v>
      </c>
      <c r="G13" s="25">
        <f t="shared" si="1"/>
        <v>110.60430810493673</v>
      </c>
      <c r="H13" s="25">
        <v>1452.1</v>
      </c>
      <c r="I13" s="25">
        <v>1663.6</v>
      </c>
      <c r="J13" s="25">
        <f t="shared" si="2"/>
        <v>114.56511259555127</v>
      </c>
      <c r="K13" s="25"/>
      <c r="L13" s="25"/>
      <c r="M13" s="25" t="e">
        <f t="shared" si="3"/>
        <v>#DIV/0!</v>
      </c>
      <c r="N13" s="25"/>
      <c r="O13" s="25"/>
      <c r="P13" s="25" t="e">
        <f t="shared" si="4"/>
        <v>#DIV/0!</v>
      </c>
      <c r="Q13" s="26"/>
      <c r="R13" s="26"/>
      <c r="S13" s="26" t="e">
        <f t="shared" si="5"/>
        <v>#DIV/0!</v>
      </c>
      <c r="T13" s="26"/>
      <c r="U13" s="26"/>
      <c r="V13" s="26" t="e">
        <f t="shared" si="6"/>
        <v>#DIV/0!</v>
      </c>
      <c r="W13" s="26"/>
      <c r="X13" s="26"/>
      <c r="Y13" s="26" t="e">
        <f t="shared" si="7"/>
        <v>#DIV/0!</v>
      </c>
      <c r="Z13" s="26"/>
      <c r="AA13" s="26"/>
      <c r="AB13" s="26" t="e">
        <f t="shared" si="8"/>
        <v>#DIV/0!</v>
      </c>
    </row>
    <row r="14" spans="1:28" ht="35.25" customHeight="1">
      <c r="A14" s="40" t="s">
        <v>28</v>
      </c>
      <c r="B14" s="27">
        <f t="shared" si="9"/>
        <v>11332.2</v>
      </c>
      <c r="C14" s="16">
        <f t="shared" si="10"/>
        <v>11687.4</v>
      </c>
      <c r="D14" s="27">
        <f t="shared" si="0"/>
        <v>103.13443109016782</v>
      </c>
      <c r="E14" s="27">
        <v>11332.2</v>
      </c>
      <c r="F14" s="25">
        <v>11687.4</v>
      </c>
      <c r="G14" s="25">
        <f t="shared" si="1"/>
        <v>103.13443109016782</v>
      </c>
      <c r="H14" s="25"/>
      <c r="I14" s="25"/>
      <c r="J14" s="25" t="e">
        <f t="shared" si="2"/>
        <v>#DIV/0!</v>
      </c>
      <c r="K14" s="25"/>
      <c r="L14" s="25"/>
      <c r="M14" s="25" t="e">
        <f t="shared" si="3"/>
        <v>#DIV/0!</v>
      </c>
      <c r="N14" s="25"/>
      <c r="O14" s="25"/>
      <c r="P14" s="25" t="e">
        <f t="shared" si="4"/>
        <v>#DIV/0!</v>
      </c>
      <c r="Q14" s="26"/>
      <c r="R14" s="26"/>
      <c r="S14" s="26" t="e">
        <f t="shared" si="5"/>
        <v>#DIV/0!</v>
      </c>
      <c r="T14" s="26"/>
      <c r="U14" s="26"/>
      <c r="V14" s="26" t="e">
        <f t="shared" si="6"/>
        <v>#DIV/0!</v>
      </c>
      <c r="W14" s="26"/>
      <c r="X14" s="26"/>
      <c r="Y14" s="26" t="e">
        <f t="shared" si="7"/>
        <v>#DIV/0!</v>
      </c>
      <c r="Z14" s="26"/>
      <c r="AA14" s="26"/>
      <c r="AB14" s="26" t="e">
        <f t="shared" si="8"/>
        <v>#DIV/0!</v>
      </c>
    </row>
    <row r="15" spans="1:28" ht="46.5" customHeight="1">
      <c r="A15" s="40" t="s">
        <v>6</v>
      </c>
      <c r="B15" s="27">
        <f t="shared" si="9"/>
        <v>0</v>
      </c>
      <c r="C15" s="16">
        <f t="shared" si="10"/>
        <v>0.1</v>
      </c>
      <c r="D15" s="27" t="e">
        <f t="shared" si="0"/>
        <v>#DIV/0!</v>
      </c>
      <c r="E15" s="27">
        <v>0</v>
      </c>
      <c r="F15" s="25">
        <v>0.1</v>
      </c>
      <c r="G15" s="25" t="e">
        <f t="shared" si="1"/>
        <v>#DIV/0!</v>
      </c>
      <c r="H15" s="25"/>
      <c r="I15" s="25"/>
      <c r="J15" s="25" t="e">
        <f t="shared" si="2"/>
        <v>#DIV/0!</v>
      </c>
      <c r="K15" s="25"/>
      <c r="L15" s="25"/>
      <c r="M15" s="25" t="e">
        <f t="shared" si="3"/>
        <v>#DIV/0!</v>
      </c>
      <c r="N15" s="25"/>
      <c r="O15" s="25"/>
      <c r="P15" s="25" t="e">
        <f t="shared" si="4"/>
        <v>#DIV/0!</v>
      </c>
      <c r="Q15" s="26"/>
      <c r="R15" s="26"/>
      <c r="S15" s="26" t="e">
        <f t="shared" si="5"/>
        <v>#DIV/0!</v>
      </c>
      <c r="T15" s="26"/>
      <c r="U15" s="26"/>
      <c r="V15" s="26" t="e">
        <f t="shared" si="6"/>
        <v>#DIV/0!</v>
      </c>
      <c r="W15" s="26"/>
      <c r="X15" s="26"/>
      <c r="Y15" s="26" t="e">
        <f t="shared" si="7"/>
        <v>#DIV/0!</v>
      </c>
      <c r="Z15" s="26"/>
      <c r="AA15" s="26"/>
      <c r="AB15" s="26" t="e">
        <f t="shared" si="8"/>
        <v>#DIV/0!</v>
      </c>
    </row>
    <row r="16" spans="1:28" ht="33" customHeight="1">
      <c r="A16" s="40" t="s">
        <v>26</v>
      </c>
      <c r="B16" s="27">
        <f t="shared" si="9"/>
        <v>2105.5</v>
      </c>
      <c r="C16" s="16">
        <f t="shared" si="10"/>
        <v>2106.5</v>
      </c>
      <c r="D16" s="27">
        <f t="shared" si="0"/>
        <v>100.0474946568511</v>
      </c>
      <c r="E16" s="27">
        <v>2105.5</v>
      </c>
      <c r="F16" s="25">
        <v>2106.5</v>
      </c>
      <c r="G16" s="25">
        <f t="shared" si="1"/>
        <v>100.0474946568511</v>
      </c>
      <c r="H16" s="25"/>
      <c r="I16" s="25"/>
      <c r="J16" s="25" t="e">
        <f t="shared" si="2"/>
        <v>#DIV/0!</v>
      </c>
      <c r="K16" s="25"/>
      <c r="L16" s="25"/>
      <c r="M16" s="25" t="e">
        <f t="shared" si="3"/>
        <v>#DIV/0!</v>
      </c>
      <c r="N16" s="25"/>
      <c r="O16" s="25"/>
      <c r="P16" s="25" t="e">
        <f t="shared" si="4"/>
        <v>#DIV/0!</v>
      </c>
      <c r="Q16" s="26"/>
      <c r="R16" s="26"/>
      <c r="S16" s="26" t="e">
        <f t="shared" si="5"/>
        <v>#DIV/0!</v>
      </c>
      <c r="T16" s="26"/>
      <c r="U16" s="26"/>
      <c r="V16" s="26" t="e">
        <f t="shared" si="6"/>
        <v>#DIV/0!</v>
      </c>
      <c r="W16" s="26"/>
      <c r="X16" s="26"/>
      <c r="Y16" s="26" t="e">
        <f t="shared" si="7"/>
        <v>#DIV/0!</v>
      </c>
      <c r="Z16" s="26"/>
      <c r="AA16" s="26"/>
      <c r="AB16" s="26" t="e">
        <f t="shared" si="8"/>
        <v>#DIV/0!</v>
      </c>
    </row>
    <row r="17" spans="1:28" ht="20.25" customHeight="1">
      <c r="A17" s="40" t="s">
        <v>10</v>
      </c>
      <c r="B17" s="27">
        <f t="shared" si="9"/>
        <v>2000</v>
      </c>
      <c r="C17" s="16">
        <f t="shared" si="10"/>
        <v>4695.3</v>
      </c>
      <c r="D17" s="27">
        <f t="shared" si="0"/>
        <v>234.76500000000001</v>
      </c>
      <c r="E17" s="27">
        <v>1290</v>
      </c>
      <c r="F17" s="25">
        <v>3112.2</v>
      </c>
      <c r="G17" s="25">
        <f t="shared" si="1"/>
        <v>241.25581395348834</v>
      </c>
      <c r="H17" s="25">
        <v>275</v>
      </c>
      <c r="I17" s="25">
        <v>436.3</v>
      </c>
      <c r="J17" s="25">
        <f t="shared" si="2"/>
        <v>158.65454545454546</v>
      </c>
      <c r="K17" s="25"/>
      <c r="L17" s="25"/>
      <c r="M17" s="25" t="e">
        <f t="shared" si="3"/>
        <v>#DIV/0!</v>
      </c>
      <c r="N17" s="25"/>
      <c r="O17" s="25">
        <v>5</v>
      </c>
      <c r="P17" s="25" t="e">
        <f t="shared" si="4"/>
        <v>#DIV/0!</v>
      </c>
      <c r="Q17" s="26">
        <v>45</v>
      </c>
      <c r="R17" s="26">
        <v>98.3</v>
      </c>
      <c r="S17" s="26">
        <f t="shared" si="5"/>
        <v>218.44444444444443</v>
      </c>
      <c r="T17" s="26">
        <v>105</v>
      </c>
      <c r="U17" s="26">
        <v>67</v>
      </c>
      <c r="V17" s="26">
        <f t="shared" si="6"/>
        <v>63.8095238095238</v>
      </c>
      <c r="W17" s="26">
        <v>186</v>
      </c>
      <c r="X17" s="26">
        <v>303.7</v>
      </c>
      <c r="Y17" s="26">
        <f t="shared" si="7"/>
        <v>163.27956989247312</v>
      </c>
      <c r="Z17" s="26">
        <v>99</v>
      </c>
      <c r="AA17" s="26">
        <v>672.8</v>
      </c>
      <c r="AB17" s="26">
        <f t="shared" si="8"/>
        <v>679.5959595959596</v>
      </c>
    </row>
    <row r="18" spans="1:28" ht="31.5" customHeight="1">
      <c r="A18" s="40" t="s">
        <v>8</v>
      </c>
      <c r="B18" s="27">
        <f t="shared" si="9"/>
        <v>118.99999999999999</v>
      </c>
      <c r="C18" s="16">
        <f t="shared" si="10"/>
        <v>163.99999999999997</v>
      </c>
      <c r="D18" s="27">
        <f t="shared" si="0"/>
        <v>137.81512605042016</v>
      </c>
      <c r="E18" s="27">
        <v>0</v>
      </c>
      <c r="F18" s="25"/>
      <c r="G18" s="25" t="e">
        <f t="shared" si="1"/>
        <v>#DIV/0!</v>
      </c>
      <c r="H18" s="25">
        <v>113</v>
      </c>
      <c r="I18" s="25">
        <v>140.5</v>
      </c>
      <c r="J18" s="25">
        <f t="shared" si="2"/>
        <v>124.33628318584071</v>
      </c>
      <c r="K18" s="25"/>
      <c r="L18" s="25">
        <v>3.1</v>
      </c>
      <c r="M18" s="25" t="e">
        <f t="shared" si="3"/>
        <v>#DIV/0!</v>
      </c>
      <c r="N18" s="25">
        <v>3.6</v>
      </c>
      <c r="O18" s="25">
        <v>7.2</v>
      </c>
      <c r="P18" s="25">
        <f t="shared" si="4"/>
        <v>200</v>
      </c>
      <c r="Q18" s="26"/>
      <c r="R18" s="26">
        <v>3.6</v>
      </c>
      <c r="S18" s="26" t="e">
        <f t="shared" si="5"/>
        <v>#DIV/0!</v>
      </c>
      <c r="T18" s="26">
        <v>1.8</v>
      </c>
      <c r="U18" s="26">
        <v>8.6</v>
      </c>
      <c r="V18" s="26">
        <f t="shared" si="6"/>
        <v>477.77777777777777</v>
      </c>
      <c r="W18" s="26"/>
      <c r="X18" s="26">
        <v>1</v>
      </c>
      <c r="Y18" s="26" t="e">
        <f t="shared" si="7"/>
        <v>#DIV/0!</v>
      </c>
      <c r="Z18" s="26">
        <v>0.6</v>
      </c>
      <c r="AA18" s="26"/>
      <c r="AB18" s="26">
        <f t="shared" si="8"/>
        <v>0</v>
      </c>
    </row>
    <row r="19" spans="1:28" ht="17.25" customHeight="1">
      <c r="A19" s="39" t="s">
        <v>25</v>
      </c>
      <c r="B19" s="27">
        <f t="shared" si="9"/>
        <v>2405.6000000000004</v>
      </c>
      <c r="C19" s="16">
        <f t="shared" si="10"/>
        <v>2776.2000000000003</v>
      </c>
      <c r="D19" s="27">
        <f t="shared" si="0"/>
        <v>115.4057199866977</v>
      </c>
      <c r="E19" s="27">
        <v>0</v>
      </c>
      <c r="F19" s="25"/>
      <c r="G19" s="25" t="e">
        <f t="shared" si="1"/>
        <v>#DIV/0!</v>
      </c>
      <c r="H19" s="25">
        <v>745</v>
      </c>
      <c r="I19" s="25">
        <v>870.4</v>
      </c>
      <c r="J19" s="25">
        <f t="shared" si="2"/>
        <v>116.83221476510066</v>
      </c>
      <c r="K19" s="25">
        <v>131.5</v>
      </c>
      <c r="L19" s="25">
        <v>120.2</v>
      </c>
      <c r="M19" s="25">
        <f t="shared" si="3"/>
        <v>91.40684410646388</v>
      </c>
      <c r="N19" s="25">
        <v>248.4</v>
      </c>
      <c r="O19" s="25">
        <v>281.2</v>
      </c>
      <c r="P19" s="25">
        <f t="shared" si="4"/>
        <v>113.20450885668276</v>
      </c>
      <c r="Q19" s="26">
        <v>241</v>
      </c>
      <c r="R19" s="26">
        <v>17.9</v>
      </c>
      <c r="S19" s="26">
        <f t="shared" si="5"/>
        <v>7.427385892116183</v>
      </c>
      <c r="T19" s="26">
        <v>572.2</v>
      </c>
      <c r="U19" s="26">
        <v>761.9</v>
      </c>
      <c r="V19" s="26">
        <f t="shared" si="6"/>
        <v>133.15274379587555</v>
      </c>
      <c r="W19" s="26">
        <v>374</v>
      </c>
      <c r="X19" s="26">
        <v>579.7</v>
      </c>
      <c r="Y19" s="26">
        <f t="shared" si="7"/>
        <v>155</v>
      </c>
      <c r="Z19" s="26">
        <v>93.5</v>
      </c>
      <c r="AA19" s="26">
        <v>144.9</v>
      </c>
      <c r="AB19" s="26">
        <f t="shared" si="8"/>
        <v>154.97326203208556</v>
      </c>
    </row>
    <row r="20" spans="1:28" ht="29.25" customHeight="1">
      <c r="A20" s="40" t="s">
        <v>30</v>
      </c>
      <c r="B20" s="27">
        <f t="shared" si="9"/>
        <v>0</v>
      </c>
      <c r="C20" s="16">
        <f t="shared" si="10"/>
        <v>0</v>
      </c>
      <c r="D20" s="27" t="e">
        <f t="shared" si="0"/>
        <v>#DIV/0!</v>
      </c>
      <c r="E20" s="27">
        <v>0</v>
      </c>
      <c r="F20" s="25"/>
      <c r="G20" s="25" t="e">
        <f t="shared" si="1"/>
        <v>#DIV/0!</v>
      </c>
      <c r="H20" s="25"/>
      <c r="I20" s="25"/>
      <c r="J20" s="25" t="e">
        <f t="shared" si="2"/>
        <v>#DIV/0!</v>
      </c>
      <c r="K20" s="25"/>
      <c r="L20" s="25"/>
      <c r="M20" s="25" t="e">
        <f t="shared" si="3"/>
        <v>#DIV/0!</v>
      </c>
      <c r="N20" s="25"/>
      <c r="O20" s="25"/>
      <c r="P20" s="25" t="e">
        <f t="shared" si="4"/>
        <v>#DIV/0!</v>
      </c>
      <c r="Q20" s="26"/>
      <c r="R20" s="26"/>
      <c r="S20" s="26" t="e">
        <f t="shared" si="5"/>
        <v>#DIV/0!</v>
      </c>
      <c r="T20" s="26"/>
      <c r="U20" s="26"/>
      <c r="V20" s="26" t="e">
        <f t="shared" si="6"/>
        <v>#DIV/0!</v>
      </c>
      <c r="W20" s="26"/>
      <c r="X20" s="26"/>
      <c r="Y20" s="26" t="e">
        <f t="shared" si="7"/>
        <v>#DIV/0!</v>
      </c>
      <c r="Z20" s="26"/>
      <c r="AA20" s="26"/>
      <c r="AB20" s="26" t="e">
        <f t="shared" si="8"/>
        <v>#DIV/0!</v>
      </c>
    </row>
    <row r="21" spans="1:28" ht="17.25" customHeight="1">
      <c r="A21" s="40" t="s">
        <v>7</v>
      </c>
      <c r="B21" s="27">
        <f t="shared" si="9"/>
        <v>412</v>
      </c>
      <c r="C21" s="16">
        <f t="shared" si="10"/>
        <v>415.3</v>
      </c>
      <c r="D21" s="27">
        <f t="shared" si="0"/>
        <v>100.80097087378641</v>
      </c>
      <c r="E21" s="27">
        <v>412</v>
      </c>
      <c r="F21" s="25">
        <v>415.3</v>
      </c>
      <c r="G21" s="25">
        <f t="shared" si="1"/>
        <v>100.80097087378641</v>
      </c>
      <c r="H21" s="25"/>
      <c r="I21" s="25"/>
      <c r="J21" s="25" t="e">
        <f t="shared" si="2"/>
        <v>#DIV/0!</v>
      </c>
      <c r="K21" s="25"/>
      <c r="L21" s="25"/>
      <c r="M21" s="25" t="e">
        <f t="shared" si="3"/>
        <v>#DIV/0!</v>
      </c>
      <c r="N21" s="25"/>
      <c r="O21" s="25"/>
      <c r="P21" s="25" t="e">
        <f t="shared" si="4"/>
        <v>#DIV/0!</v>
      </c>
      <c r="Q21" s="26"/>
      <c r="R21" s="26"/>
      <c r="S21" s="26" t="e">
        <f t="shared" si="5"/>
        <v>#DIV/0!</v>
      </c>
      <c r="T21" s="26"/>
      <c r="U21" s="26"/>
      <c r="V21" s="26" t="e">
        <f t="shared" si="6"/>
        <v>#DIV/0!</v>
      </c>
      <c r="W21" s="26"/>
      <c r="X21" s="26"/>
      <c r="Y21" s="26" t="e">
        <f t="shared" si="7"/>
        <v>#DIV/0!</v>
      </c>
      <c r="Z21" s="26"/>
      <c r="AA21" s="26"/>
      <c r="AB21" s="26" t="e">
        <f t="shared" si="8"/>
        <v>#DIV/0!</v>
      </c>
    </row>
    <row r="22" spans="1:28" ht="17.25" customHeight="1">
      <c r="A22" s="41" t="s">
        <v>12</v>
      </c>
      <c r="B22" s="27">
        <f t="shared" si="9"/>
        <v>0</v>
      </c>
      <c r="C22" s="16">
        <f t="shared" si="10"/>
        <v>0</v>
      </c>
      <c r="D22" s="27" t="e">
        <f t="shared" si="0"/>
        <v>#DIV/0!</v>
      </c>
      <c r="E22" s="27">
        <v>0</v>
      </c>
      <c r="F22" s="25"/>
      <c r="G22" s="25" t="e">
        <f t="shared" si="1"/>
        <v>#DIV/0!</v>
      </c>
      <c r="H22" s="25"/>
      <c r="I22" s="25"/>
      <c r="J22" s="25" t="e">
        <f t="shared" si="2"/>
        <v>#DIV/0!</v>
      </c>
      <c r="K22" s="25"/>
      <c r="L22" s="25"/>
      <c r="M22" s="25" t="e">
        <f t="shared" si="3"/>
        <v>#DIV/0!</v>
      </c>
      <c r="N22" s="25"/>
      <c r="O22" s="25"/>
      <c r="P22" s="25" t="e">
        <f t="shared" si="4"/>
        <v>#DIV/0!</v>
      </c>
      <c r="Q22" s="26"/>
      <c r="R22" s="26"/>
      <c r="S22" s="26" t="e">
        <f t="shared" si="5"/>
        <v>#DIV/0!</v>
      </c>
      <c r="T22" s="26"/>
      <c r="U22" s="26"/>
      <c r="V22" s="26" t="e">
        <f t="shared" si="6"/>
        <v>#DIV/0!</v>
      </c>
      <c r="W22" s="26"/>
      <c r="X22" s="26"/>
      <c r="Y22" s="26" t="e">
        <f t="shared" si="7"/>
        <v>#DIV/0!</v>
      </c>
      <c r="Z22" s="26"/>
      <c r="AA22" s="26"/>
      <c r="AB22" s="26" t="e">
        <f t="shared" si="8"/>
        <v>#DIV/0!</v>
      </c>
    </row>
    <row r="23" spans="1:28" s="32" customFormat="1" ht="17.25" customHeight="1">
      <c r="A23" s="42" t="s">
        <v>16</v>
      </c>
      <c r="B23" s="33">
        <f>SUM(B24:B29)</f>
        <v>1750.3</v>
      </c>
      <c r="C23" s="33">
        <f>SUM(C24:C29)</f>
        <v>2202.7999999999997</v>
      </c>
      <c r="D23" s="33">
        <f t="shared" si="0"/>
        <v>125.85271096383477</v>
      </c>
      <c r="E23" s="33">
        <f>SUM(E24:E29)</f>
        <v>1113</v>
      </c>
      <c r="F23" s="33">
        <f>SUM(F24:F29)</f>
        <v>1241.8999999999999</v>
      </c>
      <c r="G23" s="37">
        <f t="shared" si="1"/>
        <v>111.581311769991</v>
      </c>
      <c r="H23" s="33">
        <f>SUM(H24:H29)</f>
        <v>275</v>
      </c>
      <c r="I23" s="33">
        <f>SUM(I24:I29)</f>
        <v>313.5</v>
      </c>
      <c r="J23" s="37">
        <f t="shared" si="2"/>
        <v>113.99999999999999</v>
      </c>
      <c r="K23" s="33">
        <f>SUM(K24:K29)</f>
        <v>27</v>
      </c>
      <c r="L23" s="33">
        <f>SUM(L24:L29)</f>
        <v>79.1</v>
      </c>
      <c r="M23" s="37">
        <f t="shared" si="3"/>
        <v>292.96296296296293</v>
      </c>
      <c r="N23" s="33">
        <f>SUM(N24:N29)</f>
        <v>112</v>
      </c>
      <c r="O23" s="33">
        <f>SUM(O24:O29)</f>
        <v>103</v>
      </c>
      <c r="P23" s="37">
        <f t="shared" si="4"/>
        <v>91.96428571428571</v>
      </c>
      <c r="Q23" s="33">
        <f>SUM(Q24:Q29)</f>
        <v>40</v>
      </c>
      <c r="R23" s="33">
        <f>SUM(R24:R29)</f>
        <v>3.7</v>
      </c>
      <c r="S23" s="38">
        <f t="shared" si="5"/>
        <v>9.25</v>
      </c>
      <c r="T23" s="33">
        <f>SUM(T24:T29)</f>
        <v>26</v>
      </c>
      <c r="U23" s="33">
        <f>SUM(U24:U29)</f>
        <v>72.4</v>
      </c>
      <c r="V23" s="38">
        <f t="shared" si="6"/>
        <v>278.4615384615385</v>
      </c>
      <c r="W23" s="33">
        <f>SUM(W24:W29)</f>
        <v>140.6</v>
      </c>
      <c r="X23" s="33">
        <f>SUM(X24:X29)</f>
        <v>369.4</v>
      </c>
      <c r="Y23" s="38">
        <f t="shared" si="7"/>
        <v>262.7311522048364</v>
      </c>
      <c r="Z23" s="33">
        <f>SUM(Z24:Z29)</f>
        <v>16.7</v>
      </c>
      <c r="AA23" s="33">
        <f>SUM(AA24:AA29)</f>
        <v>19.8</v>
      </c>
      <c r="AB23" s="38">
        <f t="shared" si="8"/>
        <v>118.562874251497</v>
      </c>
    </row>
    <row r="24" spans="1:28" ht="66" customHeight="1">
      <c r="A24" s="40" t="s">
        <v>17</v>
      </c>
      <c r="B24" s="27">
        <f aca="true" t="shared" si="11" ref="B24:B29">E24+H24+K24+N24+Q24+T24+W24+Z24</f>
        <v>1031.5</v>
      </c>
      <c r="C24" s="16">
        <f aca="true" t="shared" si="12" ref="C24:C29">F24+I24+L24+O24+R24+U24+X24+AA24</f>
        <v>1062.3</v>
      </c>
      <c r="D24" s="27">
        <f t="shared" si="0"/>
        <v>102.98594280174503</v>
      </c>
      <c r="E24" s="27">
        <v>746.5</v>
      </c>
      <c r="F24" s="25">
        <v>755</v>
      </c>
      <c r="G24" s="25">
        <f t="shared" si="1"/>
        <v>101.13864701942398</v>
      </c>
      <c r="H24" s="25">
        <v>252</v>
      </c>
      <c r="I24" s="25">
        <v>200.1</v>
      </c>
      <c r="J24" s="25">
        <f t="shared" si="2"/>
        <v>79.4047619047619</v>
      </c>
      <c r="K24" s="25">
        <v>14</v>
      </c>
      <c r="L24" s="25">
        <v>29.4</v>
      </c>
      <c r="M24" s="25">
        <f t="shared" si="3"/>
        <v>210</v>
      </c>
      <c r="N24" s="25"/>
      <c r="O24" s="25"/>
      <c r="P24" s="25" t="e">
        <f t="shared" si="4"/>
        <v>#DIV/0!</v>
      </c>
      <c r="Q24" s="26"/>
      <c r="R24" s="26">
        <v>3.7</v>
      </c>
      <c r="S24" s="26" t="e">
        <f t="shared" si="5"/>
        <v>#DIV/0!</v>
      </c>
      <c r="T24" s="26">
        <v>15</v>
      </c>
      <c r="U24" s="26">
        <v>63.6</v>
      </c>
      <c r="V24" s="26">
        <f t="shared" si="6"/>
        <v>424</v>
      </c>
      <c r="W24" s="26">
        <v>4</v>
      </c>
      <c r="X24" s="26">
        <v>10.5</v>
      </c>
      <c r="Y24" s="26">
        <f t="shared" si="7"/>
        <v>262.5</v>
      </c>
      <c r="Z24" s="26"/>
      <c r="AA24" s="26"/>
      <c r="AB24" s="26" t="e">
        <f t="shared" si="8"/>
        <v>#DIV/0!</v>
      </c>
    </row>
    <row r="25" spans="1:28" ht="34.5" customHeight="1">
      <c r="A25" s="40" t="s">
        <v>11</v>
      </c>
      <c r="B25" s="27">
        <f t="shared" si="11"/>
        <v>33.5</v>
      </c>
      <c r="C25" s="16">
        <f t="shared" si="12"/>
        <v>34</v>
      </c>
      <c r="D25" s="27">
        <f t="shared" si="0"/>
        <v>101.49253731343283</v>
      </c>
      <c r="E25" s="27">
        <v>33.5</v>
      </c>
      <c r="F25" s="25">
        <v>34</v>
      </c>
      <c r="G25" s="25">
        <f t="shared" si="1"/>
        <v>101.49253731343283</v>
      </c>
      <c r="H25" s="25"/>
      <c r="I25" s="25"/>
      <c r="J25" s="25" t="e">
        <f t="shared" si="2"/>
        <v>#DIV/0!</v>
      </c>
      <c r="K25" s="25"/>
      <c r="L25" s="25"/>
      <c r="M25" s="25" t="e">
        <f t="shared" si="3"/>
        <v>#DIV/0!</v>
      </c>
      <c r="N25" s="25"/>
      <c r="O25" s="25"/>
      <c r="P25" s="25" t="e">
        <f t="shared" si="4"/>
        <v>#DIV/0!</v>
      </c>
      <c r="Q25" s="26"/>
      <c r="R25" s="26"/>
      <c r="S25" s="26" t="e">
        <f t="shared" si="5"/>
        <v>#DIV/0!</v>
      </c>
      <c r="T25" s="26"/>
      <c r="U25" s="26"/>
      <c r="V25" s="26" t="e">
        <f t="shared" si="6"/>
        <v>#DIV/0!</v>
      </c>
      <c r="W25" s="26"/>
      <c r="X25" s="26"/>
      <c r="Y25" s="26" t="e">
        <f t="shared" si="7"/>
        <v>#DIV/0!</v>
      </c>
      <c r="Z25" s="26"/>
      <c r="AA25" s="26"/>
      <c r="AB25" s="26" t="e">
        <f t="shared" si="8"/>
        <v>#DIV/0!</v>
      </c>
    </row>
    <row r="26" spans="1:28" ht="30.75" customHeight="1">
      <c r="A26" s="40" t="s">
        <v>18</v>
      </c>
      <c r="B26" s="27">
        <f t="shared" si="11"/>
        <v>103.2</v>
      </c>
      <c r="C26" s="16">
        <f t="shared" si="12"/>
        <v>55.7</v>
      </c>
      <c r="D26" s="27">
        <f t="shared" si="0"/>
        <v>53.97286821705426</v>
      </c>
      <c r="E26" s="27">
        <v>5.5</v>
      </c>
      <c r="F26" s="25">
        <v>2.6</v>
      </c>
      <c r="G26" s="25">
        <f t="shared" si="1"/>
        <v>47.27272727272727</v>
      </c>
      <c r="H26" s="25"/>
      <c r="I26" s="25"/>
      <c r="J26" s="25" t="e">
        <f t="shared" si="2"/>
        <v>#DIV/0!</v>
      </c>
      <c r="K26" s="25">
        <v>13</v>
      </c>
      <c r="L26" s="25">
        <v>24.5</v>
      </c>
      <c r="M26" s="25">
        <f t="shared" si="3"/>
        <v>188.46153846153845</v>
      </c>
      <c r="N26" s="25">
        <v>9</v>
      </c>
      <c r="O26" s="25"/>
      <c r="P26" s="25">
        <f t="shared" si="4"/>
        <v>0</v>
      </c>
      <c r="Q26" s="26">
        <v>40</v>
      </c>
      <c r="R26" s="26"/>
      <c r="S26" s="26">
        <f t="shared" si="5"/>
        <v>0</v>
      </c>
      <c r="T26" s="26">
        <v>11</v>
      </c>
      <c r="U26" s="26">
        <v>8.8</v>
      </c>
      <c r="V26" s="26">
        <f t="shared" si="6"/>
        <v>80</v>
      </c>
      <c r="W26" s="26">
        <v>8</v>
      </c>
      <c r="X26" s="26"/>
      <c r="Y26" s="26">
        <f t="shared" si="7"/>
        <v>0</v>
      </c>
      <c r="Z26" s="26">
        <v>16.7</v>
      </c>
      <c r="AA26" s="26">
        <v>19.8</v>
      </c>
      <c r="AB26" s="26">
        <f t="shared" si="8"/>
        <v>118.562874251497</v>
      </c>
    </row>
    <row r="27" spans="1:28" ht="30.75" customHeight="1">
      <c r="A27" s="40" t="s">
        <v>19</v>
      </c>
      <c r="B27" s="27">
        <f t="shared" si="11"/>
        <v>254</v>
      </c>
      <c r="C27" s="16">
        <f t="shared" si="12"/>
        <v>296.59999999999997</v>
      </c>
      <c r="D27" s="27">
        <f t="shared" si="0"/>
        <v>116.77165354330708</v>
      </c>
      <c r="E27" s="27">
        <v>231</v>
      </c>
      <c r="F27" s="25">
        <v>238.2</v>
      </c>
      <c r="G27" s="25">
        <f t="shared" si="1"/>
        <v>103.11688311688312</v>
      </c>
      <c r="H27" s="25">
        <v>23</v>
      </c>
      <c r="I27" s="25">
        <v>53.4</v>
      </c>
      <c r="J27" s="25">
        <f t="shared" si="2"/>
        <v>232.17391304347825</v>
      </c>
      <c r="K27" s="25"/>
      <c r="L27" s="25"/>
      <c r="M27" s="25" t="e">
        <f t="shared" si="3"/>
        <v>#DIV/0!</v>
      </c>
      <c r="N27" s="25"/>
      <c r="O27" s="25"/>
      <c r="P27" s="25" t="e">
        <f t="shared" si="4"/>
        <v>#DIV/0!</v>
      </c>
      <c r="Q27" s="26"/>
      <c r="R27" s="26"/>
      <c r="S27" s="26" t="e">
        <f t="shared" si="5"/>
        <v>#DIV/0!</v>
      </c>
      <c r="T27" s="26"/>
      <c r="U27" s="26"/>
      <c r="V27" s="26" t="e">
        <f t="shared" si="6"/>
        <v>#DIV/0!</v>
      </c>
      <c r="W27" s="26"/>
      <c r="X27" s="26">
        <v>5</v>
      </c>
      <c r="Y27" s="26" t="e">
        <f t="shared" si="7"/>
        <v>#DIV/0!</v>
      </c>
      <c r="Z27" s="26"/>
      <c r="AA27" s="26"/>
      <c r="AB27" s="26" t="e">
        <f t="shared" si="8"/>
        <v>#DIV/0!</v>
      </c>
    </row>
    <row r="28" spans="1:28" ht="33" customHeight="1">
      <c r="A28" s="40" t="s">
        <v>20</v>
      </c>
      <c r="B28" s="27">
        <f t="shared" si="11"/>
        <v>96.5</v>
      </c>
      <c r="C28" s="16">
        <f t="shared" si="12"/>
        <v>106.1</v>
      </c>
      <c r="D28" s="27">
        <f t="shared" si="0"/>
        <v>109.9481865284974</v>
      </c>
      <c r="E28" s="27">
        <v>96.5</v>
      </c>
      <c r="F28" s="25">
        <v>106.1</v>
      </c>
      <c r="G28" s="25">
        <f t="shared" si="1"/>
        <v>109.9481865284974</v>
      </c>
      <c r="H28" s="25"/>
      <c r="I28" s="25"/>
      <c r="J28" s="25" t="e">
        <f t="shared" si="2"/>
        <v>#DIV/0!</v>
      </c>
      <c r="K28" s="25"/>
      <c r="L28" s="25"/>
      <c r="M28" s="25" t="e">
        <f t="shared" si="3"/>
        <v>#DIV/0!</v>
      </c>
      <c r="N28" s="25"/>
      <c r="O28" s="25"/>
      <c r="P28" s="25" t="e">
        <f t="shared" si="4"/>
        <v>#DIV/0!</v>
      </c>
      <c r="Q28" s="26"/>
      <c r="R28" s="26"/>
      <c r="S28" s="26" t="e">
        <f t="shared" si="5"/>
        <v>#DIV/0!</v>
      </c>
      <c r="T28" s="26"/>
      <c r="U28" s="26"/>
      <c r="V28" s="26" t="e">
        <f t="shared" si="6"/>
        <v>#DIV/0!</v>
      </c>
      <c r="W28" s="26"/>
      <c r="X28" s="26"/>
      <c r="Y28" s="26" t="e">
        <f t="shared" si="7"/>
        <v>#DIV/0!</v>
      </c>
      <c r="Z28" s="26"/>
      <c r="AA28" s="26"/>
      <c r="AB28" s="26" t="e">
        <f t="shared" si="8"/>
        <v>#DIV/0!</v>
      </c>
    </row>
    <row r="29" spans="1:28" ht="18" customHeight="1">
      <c r="A29" s="40" t="s">
        <v>21</v>
      </c>
      <c r="B29" s="27">
        <f t="shared" si="11"/>
        <v>231.6</v>
      </c>
      <c r="C29" s="16">
        <f t="shared" si="12"/>
        <v>648.0999999999999</v>
      </c>
      <c r="D29" s="27">
        <f t="shared" si="0"/>
        <v>279.83592400690844</v>
      </c>
      <c r="E29" s="27">
        <v>0</v>
      </c>
      <c r="F29" s="25">
        <v>106</v>
      </c>
      <c r="G29" s="25" t="e">
        <f t="shared" si="1"/>
        <v>#DIV/0!</v>
      </c>
      <c r="H29" s="25"/>
      <c r="I29" s="25">
        <v>60</v>
      </c>
      <c r="J29" s="25" t="e">
        <f t="shared" si="2"/>
        <v>#DIV/0!</v>
      </c>
      <c r="K29" s="25"/>
      <c r="L29" s="25">
        <v>25.2</v>
      </c>
      <c r="M29" s="25" t="e">
        <f t="shared" si="3"/>
        <v>#DIV/0!</v>
      </c>
      <c r="N29" s="25">
        <v>103</v>
      </c>
      <c r="O29" s="25">
        <v>103</v>
      </c>
      <c r="P29" s="25">
        <f t="shared" si="4"/>
        <v>100</v>
      </c>
      <c r="Q29" s="26"/>
      <c r="R29" s="26"/>
      <c r="S29" s="26" t="e">
        <f t="shared" si="5"/>
        <v>#DIV/0!</v>
      </c>
      <c r="T29" s="26"/>
      <c r="U29" s="26"/>
      <c r="V29" s="26" t="e">
        <f t="shared" si="6"/>
        <v>#DIV/0!</v>
      </c>
      <c r="W29" s="26">
        <v>128.6</v>
      </c>
      <c r="X29" s="26">
        <v>353.9</v>
      </c>
      <c r="Y29" s="26">
        <f t="shared" si="7"/>
        <v>275.194401244168</v>
      </c>
      <c r="Z29" s="26"/>
      <c r="AA29" s="26"/>
      <c r="AB29" s="26" t="e">
        <f t="shared" si="8"/>
        <v>#DIV/0!</v>
      </c>
    </row>
    <row r="30" spans="1:28" s="32" customFormat="1" ht="24" customHeight="1">
      <c r="A30" s="37" t="s">
        <v>23</v>
      </c>
      <c r="B30" s="33">
        <f>B11+B23</f>
        <v>40373.50000000001</v>
      </c>
      <c r="C30" s="33">
        <f>C11+C23</f>
        <v>45853.700000000004</v>
      </c>
      <c r="D30" s="33">
        <f t="shared" si="0"/>
        <v>113.57375506210757</v>
      </c>
      <c r="E30" s="33">
        <f>E11+E23</f>
        <v>29534.2</v>
      </c>
      <c r="F30" s="33">
        <f>F11+F23</f>
        <v>33021.4</v>
      </c>
      <c r="G30" s="37">
        <f t="shared" si="1"/>
        <v>111.80732845311539</v>
      </c>
      <c r="H30" s="33">
        <f>H11+H23</f>
        <v>7587.6</v>
      </c>
      <c r="I30" s="33">
        <f>I11+I23</f>
        <v>8153.499999999999</v>
      </c>
      <c r="J30" s="37">
        <f t="shared" si="2"/>
        <v>107.45822130845062</v>
      </c>
      <c r="K30" s="33">
        <f>K11+K23</f>
        <v>322.3</v>
      </c>
      <c r="L30" s="33">
        <f>L11+L23</f>
        <v>372.6</v>
      </c>
      <c r="M30" s="37">
        <f t="shared" si="3"/>
        <v>115.60657772261868</v>
      </c>
      <c r="N30" s="33">
        <f>N11+N23</f>
        <v>436.8</v>
      </c>
      <c r="O30" s="33">
        <f>O11+O23</f>
        <v>507.4</v>
      </c>
      <c r="P30" s="37">
        <f t="shared" si="4"/>
        <v>116.16300366300365</v>
      </c>
      <c r="Q30" s="33">
        <f>Q11+Q23</f>
        <v>437</v>
      </c>
      <c r="R30" s="33">
        <f>R11+R23</f>
        <v>257.09999999999997</v>
      </c>
      <c r="S30" s="38">
        <f t="shared" si="5"/>
        <v>58.83295194508008</v>
      </c>
      <c r="T30" s="33">
        <f>T11+T23</f>
        <v>833.2</v>
      </c>
      <c r="U30" s="33">
        <f>U11+U23</f>
        <v>1041.2</v>
      </c>
      <c r="V30" s="38">
        <f t="shared" si="6"/>
        <v>124.96399423907825</v>
      </c>
      <c r="W30" s="33">
        <f>W11+W23</f>
        <v>789.6</v>
      </c>
      <c r="X30" s="33">
        <f>X11+X23</f>
        <v>1376.1</v>
      </c>
      <c r="Y30" s="38">
        <f t="shared" si="7"/>
        <v>174.27811550151975</v>
      </c>
      <c r="Z30" s="33">
        <f>Z11+Z23</f>
        <v>432.8</v>
      </c>
      <c r="AA30" s="33">
        <f>AA11+AA23</f>
        <v>1124.3999999999999</v>
      </c>
      <c r="AB30" s="38">
        <f t="shared" si="8"/>
        <v>259.79667282809606</v>
      </c>
    </row>
    <row r="41" ht="15.75">
      <c r="E41" s="5"/>
    </row>
  </sheetData>
  <sheetProtection/>
  <mergeCells count="16">
    <mergeCell ref="E8:AB8"/>
    <mergeCell ref="N9:P9"/>
    <mergeCell ref="E9:G9"/>
    <mergeCell ref="H9:J9"/>
    <mergeCell ref="A8:A10"/>
    <mergeCell ref="K9:M9"/>
    <mergeCell ref="X7:Y7"/>
    <mergeCell ref="Z9:AB9"/>
    <mergeCell ref="W1:Y1"/>
    <mergeCell ref="A4:Y4"/>
    <mergeCell ref="A5:Y5"/>
    <mergeCell ref="A3:Y3"/>
    <mergeCell ref="Q9:S9"/>
    <mergeCell ref="B8:D9"/>
    <mergeCell ref="T9:V9"/>
    <mergeCell ref="W9:Y9"/>
  </mergeCells>
  <printOptions horizontalCentered="1"/>
  <pageMargins left="0.1968503937007874" right="0" top="0" bottom="0" header="0" footer="0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tabSelected="1" zoomScale="90" zoomScaleNormal="90" zoomScaleSheetLayoutView="100" zoomScalePageLayoutView="0" workbookViewId="0" topLeftCell="A1">
      <pane xSplit="1" topLeftCell="B1" activePane="topRight" state="frozen"/>
      <selection pane="topLeft" activeCell="A4" sqref="A4"/>
      <selection pane="topRight" activeCell="C30" sqref="C30"/>
    </sheetView>
  </sheetViews>
  <sheetFormatPr defaultColWidth="9.140625" defaultRowHeight="12.75"/>
  <cols>
    <col min="1" max="1" width="39.140625" style="4" customWidth="1"/>
    <col min="2" max="2" width="13.140625" style="4" customWidth="1"/>
    <col min="3" max="3" width="14.421875" style="4" customWidth="1"/>
    <col min="4" max="4" width="9.7109375" style="4" customWidth="1"/>
    <col min="5" max="5" width="11.421875" style="4" customWidth="1"/>
    <col min="6" max="6" width="9.140625" style="4" customWidth="1"/>
    <col min="7" max="7" width="9.421875" style="4" customWidth="1"/>
    <col min="8" max="9" width="9.140625" style="4" customWidth="1"/>
    <col min="10" max="10" width="10.00390625" style="4" customWidth="1"/>
    <col min="11" max="12" width="9.140625" style="4" customWidth="1"/>
    <col min="13" max="13" width="9.421875" style="4" customWidth="1"/>
    <col min="14" max="15" width="9.140625" style="4" customWidth="1"/>
    <col min="16" max="16" width="9.421875" style="4" customWidth="1"/>
    <col min="17" max="18" width="9.140625" style="4" customWidth="1"/>
    <col min="19" max="19" width="9.57421875" style="4" customWidth="1"/>
    <col min="20" max="21" width="9.140625" style="4" customWidth="1"/>
    <col min="22" max="22" width="9.57421875" style="4" customWidth="1"/>
    <col min="23" max="24" width="9.140625" style="4" customWidth="1"/>
    <col min="25" max="25" width="15.421875" style="4" customWidth="1"/>
    <col min="26" max="16384" width="9.140625" style="4" customWidth="1"/>
  </cols>
  <sheetData>
    <row r="1" spans="1:25" ht="17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47" t="s">
        <v>32</v>
      </c>
      <c r="X1" s="47"/>
      <c r="Y1" s="47"/>
    </row>
    <row r="2" spans="1:25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7.25" customHeight="1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39.75" customHeight="1">
      <c r="A4" s="47" t="s">
        <v>48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5.75" customHeight="1">
      <c r="A5" s="47" t="s">
        <v>55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4.5" customHeight="1" hidden="1">
      <c r="A6" s="22"/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7.25" customHeight="1">
      <c r="A7" s="22"/>
      <c r="B7" s="22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43" t="s">
        <v>3</v>
      </c>
      <c r="Y7" s="43"/>
    </row>
    <row r="8" spans="1:28" ht="15.75" customHeight="1">
      <c r="A8" s="52" t="s">
        <v>0</v>
      </c>
      <c r="B8" s="48" t="s">
        <v>13</v>
      </c>
      <c r="C8" s="48"/>
      <c r="D8" s="48"/>
      <c r="E8" s="49" t="s">
        <v>2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1"/>
      <c r="AA8" s="51"/>
      <c r="AB8" s="53"/>
    </row>
    <row r="9" spans="1:28" ht="30" customHeight="1">
      <c r="A9" s="52"/>
      <c r="B9" s="48"/>
      <c r="C9" s="48"/>
      <c r="D9" s="48"/>
      <c r="E9" s="48" t="s">
        <v>14</v>
      </c>
      <c r="F9" s="48"/>
      <c r="G9" s="48"/>
      <c r="H9" s="48" t="s">
        <v>43</v>
      </c>
      <c r="I9" s="48"/>
      <c r="J9" s="48"/>
      <c r="K9" s="48" t="s">
        <v>38</v>
      </c>
      <c r="L9" s="48"/>
      <c r="M9" s="48"/>
      <c r="N9" s="48" t="s">
        <v>39</v>
      </c>
      <c r="O9" s="48"/>
      <c r="P9" s="48"/>
      <c r="Q9" s="48" t="s">
        <v>40</v>
      </c>
      <c r="R9" s="48"/>
      <c r="S9" s="48"/>
      <c r="T9" s="48" t="s">
        <v>41</v>
      </c>
      <c r="U9" s="48"/>
      <c r="V9" s="48"/>
      <c r="W9" s="48" t="s">
        <v>44</v>
      </c>
      <c r="X9" s="48"/>
      <c r="Y9" s="48"/>
      <c r="Z9" s="48" t="s">
        <v>42</v>
      </c>
      <c r="AA9" s="48"/>
      <c r="AB9" s="48"/>
    </row>
    <row r="10" spans="1:28" ht="78.75" customHeight="1">
      <c r="A10" s="52"/>
      <c r="B10" s="34" t="s">
        <v>56</v>
      </c>
      <c r="C10" s="34" t="s">
        <v>57</v>
      </c>
      <c r="D10" s="34" t="s">
        <v>31</v>
      </c>
      <c r="E10" s="34" t="s">
        <v>56</v>
      </c>
      <c r="F10" s="34" t="s">
        <v>57</v>
      </c>
      <c r="G10" s="34" t="s">
        <v>31</v>
      </c>
      <c r="H10" s="34" t="s">
        <v>56</v>
      </c>
      <c r="I10" s="34" t="s">
        <v>57</v>
      </c>
      <c r="J10" s="34" t="s">
        <v>31</v>
      </c>
      <c r="K10" s="34" t="s">
        <v>56</v>
      </c>
      <c r="L10" s="34" t="s">
        <v>57</v>
      </c>
      <c r="M10" s="34" t="s">
        <v>31</v>
      </c>
      <c r="N10" s="34" t="s">
        <v>56</v>
      </c>
      <c r="O10" s="34" t="s">
        <v>57</v>
      </c>
      <c r="P10" s="34" t="s">
        <v>31</v>
      </c>
      <c r="Q10" s="34" t="s">
        <v>56</v>
      </c>
      <c r="R10" s="34" t="s">
        <v>57</v>
      </c>
      <c r="S10" s="34" t="s">
        <v>31</v>
      </c>
      <c r="T10" s="34" t="s">
        <v>56</v>
      </c>
      <c r="U10" s="34" t="s">
        <v>57</v>
      </c>
      <c r="V10" s="34" t="s">
        <v>31</v>
      </c>
      <c r="W10" s="34" t="s">
        <v>56</v>
      </c>
      <c r="X10" s="34" t="s">
        <v>57</v>
      </c>
      <c r="Y10" s="34" t="s">
        <v>31</v>
      </c>
      <c r="Z10" s="34" t="s">
        <v>56</v>
      </c>
      <c r="AA10" s="34" t="s">
        <v>57</v>
      </c>
      <c r="AB10" s="34" t="s">
        <v>31</v>
      </c>
    </row>
    <row r="11" spans="1:28" s="32" customFormat="1" ht="22.5" customHeight="1">
      <c r="A11" s="36" t="s">
        <v>15</v>
      </c>
      <c r="B11" s="33">
        <f>SUM(B12:B22)</f>
        <v>31770.7</v>
      </c>
      <c r="C11" s="33">
        <f>SUM(C12:C22)</f>
        <v>43650.9</v>
      </c>
      <c r="D11" s="33">
        <f>C11/B11*100</f>
        <v>137.3935733238487</v>
      </c>
      <c r="E11" s="33">
        <f>SUM(E12:E22)</f>
        <v>23139.800000000003</v>
      </c>
      <c r="F11" s="33">
        <f>SUM(F12:F22)</f>
        <v>31779.5</v>
      </c>
      <c r="G11" s="37">
        <f>F11/E11*100</f>
        <v>137.33696920457393</v>
      </c>
      <c r="H11" s="33">
        <f>SUM(H12:H22)</f>
        <v>6519.799999999999</v>
      </c>
      <c r="I11" s="33">
        <f>SUM(I12:I22)</f>
        <v>7839.999999999999</v>
      </c>
      <c r="J11" s="37">
        <f>I11/H11*100</f>
        <v>120.24908739531888</v>
      </c>
      <c r="K11" s="33">
        <f>SUM(K12:K22)</f>
        <v>232.3</v>
      </c>
      <c r="L11" s="33">
        <f>SUM(L12:L22)</f>
        <v>293.5</v>
      </c>
      <c r="M11" s="37">
        <f>L11/K11*100</f>
        <v>126.34524321997415</v>
      </c>
      <c r="N11" s="33">
        <f>SUM(N12:N22)</f>
        <v>293.3</v>
      </c>
      <c r="O11" s="33">
        <f>SUM(O12:O22)</f>
        <v>404.4</v>
      </c>
      <c r="P11" s="37">
        <f>O11/N11*100</f>
        <v>137.87930446641664</v>
      </c>
      <c r="Q11" s="33">
        <f>SUM(Q12:Q22)</f>
        <v>261.2</v>
      </c>
      <c r="R11" s="33">
        <f>SUM(R12:R22)</f>
        <v>253.39999999999998</v>
      </c>
      <c r="S11" s="38">
        <f>R11/Q11*100</f>
        <v>97.01378254211332</v>
      </c>
      <c r="T11" s="33">
        <f>SUM(T12:T22)</f>
        <v>400.7</v>
      </c>
      <c r="U11" s="33">
        <f>SUM(U12:U22)</f>
        <v>968.8</v>
      </c>
      <c r="V11" s="38">
        <f>U11/T11*100</f>
        <v>241.77689044172698</v>
      </c>
      <c r="W11" s="33">
        <f>SUM(W12:W22)</f>
        <v>388.2</v>
      </c>
      <c r="X11" s="33">
        <f>SUM(X12:X22)</f>
        <v>1006.7</v>
      </c>
      <c r="Y11" s="38">
        <f>X11/W11*100</f>
        <v>259.3250901597115</v>
      </c>
      <c r="Z11" s="33">
        <f>SUM(Z12:Z22)</f>
        <v>535.4</v>
      </c>
      <c r="AA11" s="33">
        <f>SUM(AA12:AA22)</f>
        <v>1104.6</v>
      </c>
      <c r="AB11" s="38">
        <f>AA11/Z11*100</f>
        <v>206.31303698169594</v>
      </c>
    </row>
    <row r="12" spans="1:28" ht="17.25" customHeight="1">
      <c r="A12" s="39" t="s">
        <v>5</v>
      </c>
      <c r="B12" s="27">
        <f>E12+H12+K12+N12+Q12+T12+W12+Z12</f>
        <v>10061.2</v>
      </c>
      <c r="C12" s="27">
        <f aca="true" t="shared" si="0" ref="C12:C22">F12+I12+L12+O12+R12+U12+X12+AA12</f>
        <v>13544.399999999998</v>
      </c>
      <c r="D12" s="27">
        <f aca="true" t="shared" si="1" ref="D12:D30">C12/B12*100</f>
        <v>134.62012483600364</v>
      </c>
      <c r="E12" s="27">
        <v>5624.9</v>
      </c>
      <c r="F12" s="25">
        <v>7859.9</v>
      </c>
      <c r="G12" s="25">
        <f aca="true" t="shared" si="2" ref="G12:G30">F12/E12*100</f>
        <v>139.7340397162616</v>
      </c>
      <c r="H12" s="25">
        <v>3913</v>
      </c>
      <c r="I12" s="25">
        <v>4729.2</v>
      </c>
      <c r="J12" s="25">
        <f aca="true" t="shared" si="3" ref="J12:J30">I12/H12*100</f>
        <v>120.85867620751341</v>
      </c>
      <c r="K12" s="25">
        <v>129</v>
      </c>
      <c r="L12" s="25">
        <v>170.2</v>
      </c>
      <c r="M12" s="25">
        <f aca="true" t="shared" si="4" ref="M12:M30">L12/K12*100</f>
        <v>131.93798449612402</v>
      </c>
      <c r="N12" s="25">
        <v>43.7</v>
      </c>
      <c r="O12" s="25">
        <v>111</v>
      </c>
      <c r="P12" s="25">
        <f aca="true" t="shared" si="5" ref="P12:P30">O12/N12*100</f>
        <v>254.00457665903892</v>
      </c>
      <c r="Q12" s="26">
        <v>86.1</v>
      </c>
      <c r="R12" s="26">
        <v>133.6</v>
      </c>
      <c r="S12" s="38"/>
      <c r="T12" s="26">
        <v>96</v>
      </c>
      <c r="U12" s="26">
        <v>131.3</v>
      </c>
      <c r="V12" s="26">
        <f aca="true" t="shared" si="6" ref="V12:V30">U12/T12*100</f>
        <v>136.77083333333334</v>
      </c>
      <c r="W12" s="26">
        <v>102.7</v>
      </c>
      <c r="X12" s="26">
        <v>122.3</v>
      </c>
      <c r="Y12" s="26">
        <f aca="true" t="shared" si="7" ref="Y12:Y30">X12/W12*100</f>
        <v>119.08471275559882</v>
      </c>
      <c r="Z12" s="26">
        <v>65.8</v>
      </c>
      <c r="AA12" s="26">
        <v>286.9</v>
      </c>
      <c r="AB12" s="26">
        <f aca="true" t="shared" si="8" ref="AB12:AB30">AA12/Z12*100</f>
        <v>436.01823708206683</v>
      </c>
    </row>
    <row r="13" spans="1:28" ht="17.25" customHeight="1">
      <c r="A13" s="39" t="s">
        <v>27</v>
      </c>
      <c r="B13" s="27">
        <f aca="true" t="shared" si="9" ref="B13:C29">E13+H13+K13+N13+Q13+T13+W13+Z13</f>
        <v>7506.8</v>
      </c>
      <c r="C13" s="27">
        <f t="shared" si="0"/>
        <v>8261.7</v>
      </c>
      <c r="D13" s="27">
        <f t="shared" si="1"/>
        <v>110.05621569776736</v>
      </c>
      <c r="E13" s="27">
        <v>5995.5</v>
      </c>
      <c r="F13" s="25">
        <v>6598.1</v>
      </c>
      <c r="G13" s="25">
        <f t="shared" si="2"/>
        <v>110.05087148694854</v>
      </c>
      <c r="H13" s="25">
        <v>1511.3</v>
      </c>
      <c r="I13" s="25">
        <v>1663.6</v>
      </c>
      <c r="J13" s="25">
        <f t="shared" si="3"/>
        <v>110.07741679348904</v>
      </c>
      <c r="K13" s="25"/>
      <c r="L13" s="25"/>
      <c r="M13" s="25" t="e">
        <f t="shared" si="4"/>
        <v>#DIV/0!</v>
      </c>
      <c r="N13" s="25"/>
      <c r="O13" s="25"/>
      <c r="P13" s="25" t="e">
        <f t="shared" si="5"/>
        <v>#DIV/0!</v>
      </c>
      <c r="Q13" s="26"/>
      <c r="R13" s="26"/>
      <c r="S13" s="38"/>
      <c r="T13" s="26"/>
      <c r="U13" s="26"/>
      <c r="V13" s="26" t="e">
        <f t="shared" si="6"/>
        <v>#DIV/0!</v>
      </c>
      <c r="W13" s="26"/>
      <c r="X13" s="26"/>
      <c r="Y13" s="26" t="e">
        <f t="shared" si="7"/>
        <v>#DIV/0!</v>
      </c>
      <c r="Z13" s="26"/>
      <c r="AA13" s="26"/>
      <c r="AB13" s="26" t="e">
        <f t="shared" si="8"/>
        <v>#DIV/0!</v>
      </c>
    </row>
    <row r="14" spans="1:28" ht="35.25" customHeight="1">
      <c r="A14" s="40" t="s">
        <v>28</v>
      </c>
      <c r="B14" s="27">
        <f t="shared" si="9"/>
        <v>7685.3</v>
      </c>
      <c r="C14" s="27">
        <f t="shared" si="0"/>
        <v>11687.4</v>
      </c>
      <c r="D14" s="27">
        <f t="shared" si="1"/>
        <v>152.07474008822035</v>
      </c>
      <c r="E14" s="27">
        <v>7685.3</v>
      </c>
      <c r="F14" s="25">
        <v>11687.4</v>
      </c>
      <c r="G14" s="25">
        <f t="shared" si="2"/>
        <v>152.07474008822035</v>
      </c>
      <c r="H14" s="25"/>
      <c r="I14" s="25"/>
      <c r="J14" s="25" t="e">
        <f t="shared" si="3"/>
        <v>#DIV/0!</v>
      </c>
      <c r="K14" s="25"/>
      <c r="L14" s="25"/>
      <c r="M14" s="25" t="e">
        <f t="shared" si="4"/>
        <v>#DIV/0!</v>
      </c>
      <c r="N14" s="25"/>
      <c r="O14" s="25"/>
      <c r="P14" s="25" t="e">
        <f t="shared" si="5"/>
        <v>#DIV/0!</v>
      </c>
      <c r="Q14" s="26"/>
      <c r="R14" s="26"/>
      <c r="S14" s="38"/>
      <c r="T14" s="26"/>
      <c r="U14" s="26"/>
      <c r="V14" s="26" t="e">
        <f t="shared" si="6"/>
        <v>#DIV/0!</v>
      </c>
      <c r="W14" s="26"/>
      <c r="X14" s="26"/>
      <c r="Y14" s="26" t="e">
        <f t="shared" si="7"/>
        <v>#DIV/0!</v>
      </c>
      <c r="Z14" s="26"/>
      <c r="AA14" s="26"/>
      <c r="AB14" s="26" t="e">
        <f t="shared" si="8"/>
        <v>#DIV/0!</v>
      </c>
    </row>
    <row r="15" spans="1:28" ht="33" customHeight="1">
      <c r="A15" s="40" t="s">
        <v>6</v>
      </c>
      <c r="B15" s="27">
        <f t="shared" si="9"/>
        <v>15</v>
      </c>
      <c r="C15" s="27">
        <f t="shared" si="0"/>
        <v>0.1</v>
      </c>
      <c r="D15" s="27">
        <f t="shared" si="1"/>
        <v>0.6666666666666667</v>
      </c>
      <c r="E15" s="27">
        <v>15</v>
      </c>
      <c r="F15" s="25">
        <v>0.1</v>
      </c>
      <c r="G15" s="25">
        <f t="shared" si="2"/>
        <v>0.6666666666666667</v>
      </c>
      <c r="H15" s="25"/>
      <c r="I15" s="25"/>
      <c r="J15" s="25" t="e">
        <f t="shared" si="3"/>
        <v>#DIV/0!</v>
      </c>
      <c r="K15" s="25"/>
      <c r="L15" s="25"/>
      <c r="M15" s="25" t="e">
        <f t="shared" si="4"/>
        <v>#DIV/0!</v>
      </c>
      <c r="N15" s="25"/>
      <c r="O15" s="25"/>
      <c r="P15" s="25" t="e">
        <f t="shared" si="5"/>
        <v>#DIV/0!</v>
      </c>
      <c r="Q15" s="26"/>
      <c r="R15" s="26"/>
      <c r="S15" s="38"/>
      <c r="T15" s="26"/>
      <c r="U15" s="26"/>
      <c r="V15" s="26" t="e">
        <f t="shared" si="6"/>
        <v>#DIV/0!</v>
      </c>
      <c r="W15" s="26"/>
      <c r="X15" s="26"/>
      <c r="Y15" s="26" t="e">
        <f t="shared" si="7"/>
        <v>#DIV/0!</v>
      </c>
      <c r="Z15" s="26"/>
      <c r="AA15" s="26"/>
      <c r="AB15" s="26" t="e">
        <f t="shared" si="8"/>
        <v>#DIV/0!</v>
      </c>
    </row>
    <row r="16" spans="1:28" ht="33" customHeight="1">
      <c r="A16" s="40" t="s">
        <v>26</v>
      </c>
      <c r="B16" s="27">
        <f t="shared" si="9"/>
        <v>1226.2</v>
      </c>
      <c r="C16" s="27">
        <f t="shared" si="0"/>
        <v>2106.5</v>
      </c>
      <c r="D16" s="27">
        <f t="shared" si="1"/>
        <v>171.7908987114663</v>
      </c>
      <c r="E16" s="27">
        <v>1226.2</v>
      </c>
      <c r="F16" s="25">
        <v>2106.5</v>
      </c>
      <c r="G16" s="25">
        <f t="shared" si="2"/>
        <v>171.7908987114663</v>
      </c>
      <c r="H16" s="25"/>
      <c r="I16" s="25"/>
      <c r="J16" s="25" t="e">
        <f t="shared" si="3"/>
        <v>#DIV/0!</v>
      </c>
      <c r="K16" s="25"/>
      <c r="L16" s="25"/>
      <c r="M16" s="25" t="e">
        <f t="shared" si="4"/>
        <v>#DIV/0!</v>
      </c>
      <c r="N16" s="25"/>
      <c r="O16" s="25"/>
      <c r="P16" s="25" t="e">
        <f t="shared" si="5"/>
        <v>#DIV/0!</v>
      </c>
      <c r="Q16" s="26"/>
      <c r="R16" s="26"/>
      <c r="S16" s="38"/>
      <c r="T16" s="26"/>
      <c r="U16" s="26"/>
      <c r="V16" s="26" t="e">
        <f t="shared" si="6"/>
        <v>#DIV/0!</v>
      </c>
      <c r="W16" s="26"/>
      <c r="X16" s="26"/>
      <c r="Y16" s="26" t="e">
        <f t="shared" si="7"/>
        <v>#DIV/0!</v>
      </c>
      <c r="Z16" s="26"/>
      <c r="AA16" s="26"/>
      <c r="AB16" s="26" t="e">
        <f t="shared" si="8"/>
        <v>#DIV/0!</v>
      </c>
    </row>
    <row r="17" spans="1:28" ht="20.25" customHeight="1">
      <c r="A17" s="40" t="s">
        <v>10</v>
      </c>
      <c r="B17" s="27">
        <f t="shared" si="9"/>
        <v>3354.7999999999997</v>
      </c>
      <c r="C17" s="27">
        <f t="shared" si="0"/>
        <v>4695.3</v>
      </c>
      <c r="D17" s="27">
        <f t="shared" si="1"/>
        <v>139.9576725885299</v>
      </c>
      <c r="E17" s="27">
        <v>2177.2</v>
      </c>
      <c r="F17" s="25">
        <v>3112.2</v>
      </c>
      <c r="G17" s="25">
        <f t="shared" si="2"/>
        <v>142.94506705860738</v>
      </c>
      <c r="H17" s="25">
        <v>427.9</v>
      </c>
      <c r="I17" s="25">
        <v>436.3</v>
      </c>
      <c r="J17" s="25">
        <f t="shared" si="3"/>
        <v>101.9630754849264</v>
      </c>
      <c r="K17" s="25"/>
      <c r="L17" s="25"/>
      <c r="M17" s="25" t="e">
        <f t="shared" si="4"/>
        <v>#DIV/0!</v>
      </c>
      <c r="N17" s="25"/>
      <c r="O17" s="25">
        <v>5</v>
      </c>
      <c r="P17" s="25" t="e">
        <f t="shared" si="5"/>
        <v>#DIV/0!</v>
      </c>
      <c r="Q17" s="26">
        <v>69.7</v>
      </c>
      <c r="R17" s="26">
        <v>98.3</v>
      </c>
      <c r="S17" s="38"/>
      <c r="T17" s="26">
        <v>30</v>
      </c>
      <c r="U17" s="26">
        <v>67</v>
      </c>
      <c r="V17" s="26">
        <f t="shared" si="6"/>
        <v>223.33333333333334</v>
      </c>
      <c r="W17" s="26">
        <v>190.5</v>
      </c>
      <c r="X17" s="26">
        <v>303.7</v>
      </c>
      <c r="Y17" s="26">
        <f t="shared" si="7"/>
        <v>159.42257217847768</v>
      </c>
      <c r="Z17" s="26">
        <v>459.5</v>
      </c>
      <c r="AA17" s="26">
        <v>672.8</v>
      </c>
      <c r="AB17" s="26">
        <f t="shared" si="8"/>
        <v>146.42002176278564</v>
      </c>
    </row>
    <row r="18" spans="1:28" ht="17.25" customHeight="1">
      <c r="A18" s="39" t="s">
        <v>8</v>
      </c>
      <c r="B18" s="27">
        <f t="shared" si="9"/>
        <v>-28.499999999999996</v>
      </c>
      <c r="C18" s="27">
        <f t="shared" si="0"/>
        <v>163.99999999999997</v>
      </c>
      <c r="D18" s="27">
        <f t="shared" si="1"/>
        <v>-575.438596491228</v>
      </c>
      <c r="E18" s="27"/>
      <c r="F18" s="25"/>
      <c r="G18" s="25" t="e">
        <f t="shared" si="2"/>
        <v>#DIV/0!</v>
      </c>
      <c r="H18" s="25">
        <v>-26.6</v>
      </c>
      <c r="I18" s="25">
        <v>140.5</v>
      </c>
      <c r="J18" s="25">
        <f t="shared" si="3"/>
        <v>-528.1954887218045</v>
      </c>
      <c r="K18" s="25">
        <v>-1.2</v>
      </c>
      <c r="L18" s="25">
        <v>3.1</v>
      </c>
      <c r="M18" s="25">
        <f t="shared" si="4"/>
        <v>-258.33333333333337</v>
      </c>
      <c r="N18" s="25">
        <v>0.8</v>
      </c>
      <c r="O18" s="25">
        <v>7.2</v>
      </c>
      <c r="P18" s="25">
        <f t="shared" si="5"/>
        <v>900</v>
      </c>
      <c r="Q18" s="26">
        <v>-1.4</v>
      </c>
      <c r="R18" s="26">
        <v>3.6</v>
      </c>
      <c r="S18" s="38"/>
      <c r="T18" s="26">
        <v>0.5</v>
      </c>
      <c r="U18" s="26">
        <v>8.6</v>
      </c>
      <c r="V18" s="26">
        <f t="shared" si="6"/>
        <v>1720</v>
      </c>
      <c r="W18" s="26">
        <v>-0.7</v>
      </c>
      <c r="X18" s="26">
        <v>1</v>
      </c>
      <c r="Y18" s="26">
        <f t="shared" si="7"/>
        <v>-142.85714285714286</v>
      </c>
      <c r="Z18" s="26">
        <v>0.1</v>
      </c>
      <c r="AA18" s="26"/>
      <c r="AB18" s="26">
        <f t="shared" si="8"/>
        <v>0</v>
      </c>
    </row>
    <row r="19" spans="1:28" ht="17.25" customHeight="1">
      <c r="A19" s="39" t="s">
        <v>25</v>
      </c>
      <c r="B19" s="27">
        <f t="shared" si="9"/>
        <v>1534.2</v>
      </c>
      <c r="C19" s="27">
        <f t="shared" si="0"/>
        <v>2776.2000000000003</v>
      </c>
      <c r="D19" s="27">
        <f t="shared" si="1"/>
        <v>180.95424325381308</v>
      </c>
      <c r="E19" s="27"/>
      <c r="F19" s="25"/>
      <c r="G19" s="25" t="e">
        <f t="shared" si="2"/>
        <v>#DIV/0!</v>
      </c>
      <c r="H19" s="25">
        <v>694.2</v>
      </c>
      <c r="I19" s="25">
        <v>870.4</v>
      </c>
      <c r="J19" s="25">
        <f t="shared" si="3"/>
        <v>125.38173437049839</v>
      </c>
      <c r="K19" s="25">
        <v>104.5</v>
      </c>
      <c r="L19" s="25">
        <v>120.2</v>
      </c>
      <c r="M19" s="25">
        <f t="shared" si="4"/>
        <v>115.02392344497608</v>
      </c>
      <c r="N19" s="25">
        <v>248.8</v>
      </c>
      <c r="O19" s="25">
        <v>281.2</v>
      </c>
      <c r="P19" s="25">
        <f t="shared" si="5"/>
        <v>113.0225080385852</v>
      </c>
      <c r="Q19" s="26">
        <v>106.8</v>
      </c>
      <c r="R19" s="26">
        <v>17.9</v>
      </c>
      <c r="S19" s="38"/>
      <c r="T19" s="26">
        <v>274.2</v>
      </c>
      <c r="U19" s="26">
        <v>761.9</v>
      </c>
      <c r="V19" s="26">
        <f t="shared" si="6"/>
        <v>277.8628738147338</v>
      </c>
      <c r="W19" s="26">
        <v>95.7</v>
      </c>
      <c r="X19" s="26">
        <v>579.7</v>
      </c>
      <c r="Y19" s="26"/>
      <c r="Z19" s="26">
        <v>10</v>
      </c>
      <c r="AA19" s="26">
        <v>144.9</v>
      </c>
      <c r="AB19" s="26">
        <f t="shared" si="8"/>
        <v>1449</v>
      </c>
    </row>
    <row r="20" spans="1:28" ht="30.75" customHeight="1">
      <c r="A20" s="40" t="s">
        <v>30</v>
      </c>
      <c r="B20" s="27">
        <f t="shared" si="9"/>
        <v>8</v>
      </c>
      <c r="C20" s="27">
        <f t="shared" si="0"/>
        <v>0</v>
      </c>
      <c r="D20" s="27">
        <f t="shared" si="1"/>
        <v>0</v>
      </c>
      <c r="E20" s="27">
        <v>8</v>
      </c>
      <c r="F20" s="25"/>
      <c r="G20" s="25">
        <f t="shared" si="2"/>
        <v>0</v>
      </c>
      <c r="H20" s="25"/>
      <c r="I20" s="25"/>
      <c r="J20" s="25" t="e">
        <f t="shared" si="3"/>
        <v>#DIV/0!</v>
      </c>
      <c r="K20" s="25"/>
      <c r="L20" s="25"/>
      <c r="M20" s="25" t="e">
        <f t="shared" si="4"/>
        <v>#DIV/0!</v>
      </c>
      <c r="N20" s="25"/>
      <c r="O20" s="25"/>
      <c r="P20" s="25" t="e">
        <f t="shared" si="5"/>
        <v>#DIV/0!</v>
      </c>
      <c r="Q20" s="26"/>
      <c r="R20" s="26"/>
      <c r="S20" s="38"/>
      <c r="T20" s="26"/>
      <c r="U20" s="26"/>
      <c r="V20" s="26" t="e">
        <f t="shared" si="6"/>
        <v>#DIV/0!</v>
      </c>
      <c r="W20" s="26"/>
      <c r="X20" s="26"/>
      <c r="Y20" s="26" t="e">
        <f t="shared" si="7"/>
        <v>#DIV/0!</v>
      </c>
      <c r="Z20" s="26"/>
      <c r="AA20" s="26"/>
      <c r="AB20" s="26" t="e">
        <f t="shared" si="8"/>
        <v>#DIV/0!</v>
      </c>
    </row>
    <row r="21" spans="1:28" ht="17.25" customHeight="1">
      <c r="A21" s="40" t="s">
        <v>7</v>
      </c>
      <c r="B21" s="27">
        <f t="shared" si="9"/>
        <v>407.7</v>
      </c>
      <c r="C21" s="27">
        <f t="shared" si="0"/>
        <v>415.3</v>
      </c>
      <c r="D21" s="27">
        <f t="shared" si="1"/>
        <v>101.86411577140055</v>
      </c>
      <c r="E21" s="27">
        <v>407.7</v>
      </c>
      <c r="F21" s="25">
        <v>415.3</v>
      </c>
      <c r="G21" s="25">
        <f t="shared" si="2"/>
        <v>101.86411577140055</v>
      </c>
      <c r="H21" s="25"/>
      <c r="I21" s="25"/>
      <c r="J21" s="25" t="e">
        <f t="shared" si="3"/>
        <v>#DIV/0!</v>
      </c>
      <c r="K21" s="25"/>
      <c r="L21" s="25"/>
      <c r="M21" s="25" t="e">
        <f t="shared" si="4"/>
        <v>#DIV/0!</v>
      </c>
      <c r="N21" s="25"/>
      <c r="O21" s="25"/>
      <c r="P21" s="25" t="e">
        <f t="shared" si="5"/>
        <v>#DIV/0!</v>
      </c>
      <c r="Q21" s="26"/>
      <c r="R21" s="26"/>
      <c r="S21" s="38"/>
      <c r="T21" s="26"/>
      <c r="U21" s="26"/>
      <c r="V21" s="26" t="e">
        <f t="shared" si="6"/>
        <v>#DIV/0!</v>
      </c>
      <c r="W21" s="26"/>
      <c r="X21" s="26"/>
      <c r="Y21" s="26" t="e">
        <f t="shared" si="7"/>
        <v>#DIV/0!</v>
      </c>
      <c r="Z21" s="26"/>
      <c r="AA21" s="26"/>
      <c r="AB21" s="26" t="e">
        <f t="shared" si="8"/>
        <v>#DIV/0!</v>
      </c>
    </row>
    <row r="22" spans="1:28" ht="17.25" customHeight="1">
      <c r="A22" s="41" t="s">
        <v>12</v>
      </c>
      <c r="B22" s="27">
        <f t="shared" si="9"/>
        <v>0</v>
      </c>
      <c r="C22" s="27">
        <f t="shared" si="0"/>
        <v>0</v>
      </c>
      <c r="D22" s="27" t="e">
        <f t="shared" si="1"/>
        <v>#DIV/0!</v>
      </c>
      <c r="E22" s="27"/>
      <c r="F22" s="25"/>
      <c r="G22" s="25" t="e">
        <f t="shared" si="2"/>
        <v>#DIV/0!</v>
      </c>
      <c r="H22" s="25"/>
      <c r="I22" s="25"/>
      <c r="J22" s="25" t="e">
        <f t="shared" si="3"/>
        <v>#DIV/0!</v>
      </c>
      <c r="K22" s="25"/>
      <c r="L22" s="25"/>
      <c r="M22" s="25" t="e">
        <f t="shared" si="4"/>
        <v>#DIV/0!</v>
      </c>
      <c r="N22" s="25"/>
      <c r="O22" s="25"/>
      <c r="P22" s="25" t="e">
        <f t="shared" si="5"/>
        <v>#DIV/0!</v>
      </c>
      <c r="Q22" s="26"/>
      <c r="R22" s="26"/>
      <c r="S22" s="38"/>
      <c r="T22" s="26"/>
      <c r="U22" s="26"/>
      <c r="V22" s="26" t="e">
        <f t="shared" si="6"/>
        <v>#DIV/0!</v>
      </c>
      <c r="W22" s="26"/>
      <c r="X22" s="26"/>
      <c r="Y22" s="26" t="e">
        <f t="shared" si="7"/>
        <v>#DIV/0!</v>
      </c>
      <c r="Z22" s="26"/>
      <c r="AA22" s="26"/>
      <c r="AB22" s="26" t="e">
        <f t="shared" si="8"/>
        <v>#DIV/0!</v>
      </c>
    </row>
    <row r="23" spans="1:28" s="32" customFormat="1" ht="17.25" customHeight="1">
      <c r="A23" s="42" t="s">
        <v>16</v>
      </c>
      <c r="B23" s="33">
        <f>SUM(B24:B29)</f>
        <v>1935.1999999999998</v>
      </c>
      <c r="C23" s="33">
        <f>SUM(C24:C29)</f>
        <v>2202.7999999999997</v>
      </c>
      <c r="D23" s="33">
        <f t="shared" si="1"/>
        <v>113.82802811078957</v>
      </c>
      <c r="E23" s="33">
        <f>SUM(E24:E29)</f>
        <v>1331.7</v>
      </c>
      <c r="F23" s="33">
        <f>SUM(F24:F29)</f>
        <v>1241.8999999999999</v>
      </c>
      <c r="G23" s="37">
        <f t="shared" si="2"/>
        <v>93.2567395058947</v>
      </c>
      <c r="H23" s="33">
        <f>SUM(H24:H29)</f>
        <v>262.8</v>
      </c>
      <c r="I23" s="33">
        <f>SUM(I24:I29)</f>
        <v>313.5</v>
      </c>
      <c r="J23" s="37">
        <f t="shared" si="3"/>
        <v>119.29223744292237</v>
      </c>
      <c r="K23" s="33">
        <f>SUM(K24:K29)</f>
        <v>41.2</v>
      </c>
      <c r="L23" s="33">
        <f>SUM(L24:L29)</f>
        <v>79.1</v>
      </c>
      <c r="M23" s="37">
        <f t="shared" si="4"/>
        <v>191.99029126213588</v>
      </c>
      <c r="N23" s="33">
        <f>SUM(N24:N29)</f>
        <v>104.9</v>
      </c>
      <c r="O23" s="33">
        <f>SUM(O24:O29)</f>
        <v>103</v>
      </c>
      <c r="P23" s="37">
        <f t="shared" si="5"/>
        <v>98.18875119161106</v>
      </c>
      <c r="Q23" s="33">
        <f>SUM(Q24:Q29)</f>
        <v>88.3</v>
      </c>
      <c r="R23" s="33">
        <f>SUM(R24:R29)</f>
        <v>3.7</v>
      </c>
      <c r="S23" s="38">
        <f>R23/Q23*100</f>
        <v>4.19026047565119</v>
      </c>
      <c r="T23" s="33">
        <f>SUM(T24:T29)</f>
        <v>43.4</v>
      </c>
      <c r="U23" s="33">
        <f>SUM(U24:U29)</f>
        <v>72.4</v>
      </c>
      <c r="V23" s="38">
        <f t="shared" si="6"/>
        <v>166.82027649769586</v>
      </c>
      <c r="W23" s="33">
        <f>SUM(W24:W29)</f>
        <v>29.5</v>
      </c>
      <c r="X23" s="33">
        <f>SUM(X24:X29)</f>
        <v>369.4</v>
      </c>
      <c r="Y23" s="38">
        <f t="shared" si="7"/>
        <v>1252.2033898305085</v>
      </c>
      <c r="Z23" s="33">
        <f>SUM(Z24:Z29)</f>
        <v>33.4</v>
      </c>
      <c r="AA23" s="33">
        <f>SUM(AA24:AA29)</f>
        <v>19.8</v>
      </c>
      <c r="AB23" s="38">
        <f t="shared" si="8"/>
        <v>59.2814371257485</v>
      </c>
    </row>
    <row r="24" spans="1:28" ht="48.75" customHeight="1">
      <c r="A24" s="40" t="s">
        <v>17</v>
      </c>
      <c r="B24" s="27">
        <f t="shared" si="9"/>
        <v>1161.8</v>
      </c>
      <c r="C24" s="27">
        <f t="shared" si="9"/>
        <v>1062.3</v>
      </c>
      <c r="D24" s="27">
        <f t="shared" si="1"/>
        <v>91.43570321914271</v>
      </c>
      <c r="E24" s="27">
        <v>877.9</v>
      </c>
      <c r="F24" s="25">
        <v>755</v>
      </c>
      <c r="G24" s="25">
        <f t="shared" si="2"/>
        <v>86.00068344914</v>
      </c>
      <c r="H24" s="25">
        <v>216.2</v>
      </c>
      <c r="I24" s="25">
        <v>200.1</v>
      </c>
      <c r="J24" s="25">
        <f t="shared" si="3"/>
        <v>92.55319148936171</v>
      </c>
      <c r="K24" s="25">
        <v>17.5</v>
      </c>
      <c r="L24" s="25">
        <v>29.4</v>
      </c>
      <c r="M24" s="25">
        <f t="shared" si="4"/>
        <v>168</v>
      </c>
      <c r="N24" s="25">
        <v>20</v>
      </c>
      <c r="O24" s="25"/>
      <c r="P24" s="25">
        <f t="shared" si="5"/>
        <v>0</v>
      </c>
      <c r="Q24" s="26">
        <v>3.7</v>
      </c>
      <c r="R24" s="26">
        <v>3.7</v>
      </c>
      <c r="S24" s="38"/>
      <c r="T24" s="26">
        <v>16</v>
      </c>
      <c r="U24" s="26">
        <v>63.6</v>
      </c>
      <c r="V24" s="26">
        <f t="shared" si="6"/>
        <v>397.5</v>
      </c>
      <c r="W24" s="26">
        <v>10.5</v>
      </c>
      <c r="X24" s="26">
        <v>10.5</v>
      </c>
      <c r="Y24" s="26">
        <f t="shared" si="7"/>
        <v>100</v>
      </c>
      <c r="Z24" s="26"/>
      <c r="AA24" s="26"/>
      <c r="AB24" s="26" t="e">
        <f t="shared" si="8"/>
        <v>#DIV/0!</v>
      </c>
    </row>
    <row r="25" spans="1:28" ht="34.5" customHeight="1">
      <c r="A25" s="40" t="s">
        <v>11</v>
      </c>
      <c r="B25" s="27">
        <f t="shared" si="9"/>
        <v>77.6</v>
      </c>
      <c r="C25" s="27">
        <f t="shared" si="9"/>
        <v>34</v>
      </c>
      <c r="D25" s="27">
        <f t="shared" si="1"/>
        <v>43.81443298969073</v>
      </c>
      <c r="E25" s="27">
        <v>77.6</v>
      </c>
      <c r="F25" s="25">
        <v>34</v>
      </c>
      <c r="G25" s="25">
        <f t="shared" si="2"/>
        <v>43.81443298969073</v>
      </c>
      <c r="H25" s="25"/>
      <c r="I25" s="25"/>
      <c r="J25" s="25" t="e">
        <f t="shared" si="3"/>
        <v>#DIV/0!</v>
      </c>
      <c r="K25" s="25"/>
      <c r="L25" s="25"/>
      <c r="M25" s="25" t="e">
        <f t="shared" si="4"/>
        <v>#DIV/0!</v>
      </c>
      <c r="N25" s="25"/>
      <c r="O25" s="25"/>
      <c r="P25" s="25" t="e">
        <f t="shared" si="5"/>
        <v>#DIV/0!</v>
      </c>
      <c r="Q25" s="26"/>
      <c r="R25" s="26"/>
      <c r="S25" s="38"/>
      <c r="T25" s="26"/>
      <c r="U25" s="26"/>
      <c r="V25" s="26" t="e">
        <f t="shared" si="6"/>
        <v>#DIV/0!</v>
      </c>
      <c r="W25" s="26"/>
      <c r="X25" s="26"/>
      <c r="Y25" s="26" t="e">
        <f t="shared" si="7"/>
        <v>#DIV/0!</v>
      </c>
      <c r="Z25" s="26"/>
      <c r="AA25" s="26"/>
      <c r="AB25" s="26" t="e">
        <f t="shared" si="8"/>
        <v>#DIV/0!</v>
      </c>
    </row>
    <row r="26" spans="1:28" ht="30.75" customHeight="1">
      <c r="A26" s="40" t="s">
        <v>18</v>
      </c>
      <c r="B26" s="27">
        <f t="shared" si="9"/>
        <v>326.49999999999994</v>
      </c>
      <c r="C26" s="27">
        <f t="shared" si="9"/>
        <v>55.7</v>
      </c>
      <c r="D26" s="27">
        <f t="shared" si="1"/>
        <v>17.059724349157737</v>
      </c>
      <c r="E26" s="27">
        <v>111.4</v>
      </c>
      <c r="F26" s="25">
        <v>2.6</v>
      </c>
      <c r="G26" s="25">
        <f t="shared" si="2"/>
        <v>2.333931777378815</v>
      </c>
      <c r="H26" s="25"/>
      <c r="I26" s="25"/>
      <c r="J26" s="25" t="e">
        <f t="shared" si="3"/>
        <v>#DIV/0!</v>
      </c>
      <c r="K26" s="25">
        <v>23.7</v>
      </c>
      <c r="L26" s="25">
        <v>24.5</v>
      </c>
      <c r="M26" s="25">
        <f t="shared" si="4"/>
        <v>103.37552742616035</v>
      </c>
      <c r="N26" s="25">
        <v>30</v>
      </c>
      <c r="O26" s="25"/>
      <c r="P26" s="25">
        <f t="shared" si="5"/>
        <v>0</v>
      </c>
      <c r="Q26" s="26">
        <v>84.6</v>
      </c>
      <c r="R26" s="26"/>
      <c r="S26" s="38"/>
      <c r="T26" s="26">
        <v>24.4</v>
      </c>
      <c r="U26" s="26">
        <v>8.8</v>
      </c>
      <c r="V26" s="26">
        <f t="shared" si="6"/>
        <v>36.06557377049181</v>
      </c>
      <c r="W26" s="26">
        <v>19</v>
      </c>
      <c r="X26" s="26"/>
      <c r="Y26" s="26">
        <f t="shared" si="7"/>
        <v>0</v>
      </c>
      <c r="Z26" s="26">
        <v>33.4</v>
      </c>
      <c r="AA26" s="26">
        <v>19.8</v>
      </c>
      <c r="AB26" s="26">
        <f t="shared" si="8"/>
        <v>59.2814371257485</v>
      </c>
    </row>
    <row r="27" spans="1:28" ht="30.75" customHeight="1">
      <c r="A27" s="40" t="s">
        <v>19</v>
      </c>
      <c r="B27" s="27">
        <f t="shared" si="9"/>
        <v>99.4</v>
      </c>
      <c r="C27" s="27">
        <f t="shared" si="9"/>
        <v>296.59999999999997</v>
      </c>
      <c r="D27" s="27">
        <f t="shared" si="1"/>
        <v>298.3903420523138</v>
      </c>
      <c r="E27" s="27">
        <v>52.8</v>
      </c>
      <c r="F27" s="25">
        <v>238.2</v>
      </c>
      <c r="G27" s="25">
        <f t="shared" si="2"/>
        <v>451.1363636363637</v>
      </c>
      <c r="H27" s="25">
        <v>46.6</v>
      </c>
      <c r="I27" s="25">
        <v>53.4</v>
      </c>
      <c r="J27" s="25">
        <f t="shared" si="3"/>
        <v>114.59227467811158</v>
      </c>
      <c r="K27" s="25"/>
      <c r="L27" s="25"/>
      <c r="M27" s="25" t="e">
        <f t="shared" si="4"/>
        <v>#DIV/0!</v>
      </c>
      <c r="N27" s="25"/>
      <c r="O27" s="25"/>
      <c r="P27" s="25" t="e">
        <f t="shared" si="5"/>
        <v>#DIV/0!</v>
      </c>
      <c r="Q27" s="26"/>
      <c r="R27" s="26"/>
      <c r="S27" s="38"/>
      <c r="T27" s="26"/>
      <c r="U27" s="26"/>
      <c r="V27" s="26" t="e">
        <f t="shared" si="6"/>
        <v>#DIV/0!</v>
      </c>
      <c r="W27" s="26"/>
      <c r="X27" s="26">
        <v>5</v>
      </c>
      <c r="Y27" s="26" t="e">
        <f t="shared" si="7"/>
        <v>#DIV/0!</v>
      </c>
      <c r="Z27" s="26"/>
      <c r="AA27" s="26"/>
      <c r="AB27" s="26" t="e">
        <f t="shared" si="8"/>
        <v>#DIV/0!</v>
      </c>
    </row>
    <row r="28" spans="1:28" ht="27.75" customHeight="1">
      <c r="A28" s="40" t="s">
        <v>20</v>
      </c>
      <c r="B28" s="27">
        <f t="shared" si="9"/>
        <v>68.6</v>
      </c>
      <c r="C28" s="27">
        <f t="shared" si="9"/>
        <v>106.1</v>
      </c>
      <c r="D28" s="27">
        <f t="shared" si="1"/>
        <v>154.66472303207</v>
      </c>
      <c r="E28" s="27">
        <v>68.6</v>
      </c>
      <c r="F28" s="25">
        <v>106.1</v>
      </c>
      <c r="G28" s="25">
        <f t="shared" si="2"/>
        <v>154.66472303207</v>
      </c>
      <c r="H28" s="25"/>
      <c r="I28" s="25"/>
      <c r="J28" s="25" t="e">
        <f t="shared" si="3"/>
        <v>#DIV/0!</v>
      </c>
      <c r="K28" s="25"/>
      <c r="L28" s="25"/>
      <c r="M28" s="25" t="e">
        <f t="shared" si="4"/>
        <v>#DIV/0!</v>
      </c>
      <c r="N28" s="25"/>
      <c r="O28" s="25"/>
      <c r="P28" s="25" t="e">
        <f t="shared" si="5"/>
        <v>#DIV/0!</v>
      </c>
      <c r="Q28" s="26"/>
      <c r="R28" s="26"/>
      <c r="S28" s="38"/>
      <c r="T28" s="26"/>
      <c r="U28" s="26"/>
      <c r="V28" s="26" t="e">
        <f t="shared" si="6"/>
        <v>#DIV/0!</v>
      </c>
      <c r="W28" s="26"/>
      <c r="X28" s="26"/>
      <c r="Y28" s="26" t="e">
        <f t="shared" si="7"/>
        <v>#DIV/0!</v>
      </c>
      <c r="Z28" s="26"/>
      <c r="AA28" s="26"/>
      <c r="AB28" s="26" t="e">
        <f t="shared" si="8"/>
        <v>#DIV/0!</v>
      </c>
    </row>
    <row r="29" spans="1:28" ht="18" customHeight="1">
      <c r="A29" s="40" t="s">
        <v>21</v>
      </c>
      <c r="B29" s="27">
        <f t="shared" si="9"/>
        <v>201.3</v>
      </c>
      <c r="C29" s="27">
        <f t="shared" si="9"/>
        <v>648.0999999999999</v>
      </c>
      <c r="D29" s="27">
        <f t="shared" si="1"/>
        <v>321.95727769498257</v>
      </c>
      <c r="E29" s="27">
        <v>143.4</v>
      </c>
      <c r="F29" s="25">
        <v>106</v>
      </c>
      <c r="G29" s="25">
        <f t="shared" si="2"/>
        <v>73.91910739191073</v>
      </c>
      <c r="H29" s="25"/>
      <c r="I29" s="25">
        <v>60</v>
      </c>
      <c r="J29" s="25" t="e">
        <f t="shared" si="3"/>
        <v>#DIV/0!</v>
      </c>
      <c r="K29" s="25"/>
      <c r="L29" s="25">
        <v>25.2</v>
      </c>
      <c r="M29" s="25" t="e">
        <f t="shared" si="4"/>
        <v>#DIV/0!</v>
      </c>
      <c r="N29" s="25">
        <v>54.9</v>
      </c>
      <c r="O29" s="25">
        <v>103</v>
      </c>
      <c r="P29" s="25">
        <f t="shared" si="5"/>
        <v>187.61384335154827</v>
      </c>
      <c r="Q29" s="26"/>
      <c r="R29" s="26"/>
      <c r="S29" s="38"/>
      <c r="T29" s="26">
        <v>3</v>
      </c>
      <c r="U29" s="26"/>
      <c r="V29" s="26">
        <f t="shared" si="6"/>
        <v>0</v>
      </c>
      <c r="W29" s="26"/>
      <c r="X29" s="26">
        <v>353.9</v>
      </c>
      <c r="Y29" s="26" t="e">
        <f t="shared" si="7"/>
        <v>#DIV/0!</v>
      </c>
      <c r="Z29" s="26"/>
      <c r="AA29" s="26"/>
      <c r="AB29" s="26" t="e">
        <f t="shared" si="8"/>
        <v>#DIV/0!</v>
      </c>
    </row>
    <row r="30" spans="1:28" s="32" customFormat="1" ht="36" customHeight="1">
      <c r="A30" s="37" t="s">
        <v>23</v>
      </c>
      <c r="B30" s="33">
        <f>B11+B23</f>
        <v>33705.9</v>
      </c>
      <c r="C30" s="33">
        <f>C11+C23</f>
        <v>45853.700000000004</v>
      </c>
      <c r="D30" s="33">
        <f t="shared" si="1"/>
        <v>136.04057449882663</v>
      </c>
      <c r="E30" s="33">
        <f>E11+E23</f>
        <v>24471.500000000004</v>
      </c>
      <c r="F30" s="33">
        <f>F11+F23</f>
        <v>33021.4</v>
      </c>
      <c r="G30" s="37">
        <f t="shared" si="2"/>
        <v>134.93819340865906</v>
      </c>
      <c r="H30" s="33">
        <f>H11+H23</f>
        <v>6782.599999999999</v>
      </c>
      <c r="I30" s="33">
        <f>I11+I23</f>
        <v>8153.499999999999</v>
      </c>
      <c r="J30" s="37">
        <f t="shared" si="3"/>
        <v>120.21201309232448</v>
      </c>
      <c r="K30" s="33">
        <f>K11+K23</f>
        <v>273.5</v>
      </c>
      <c r="L30" s="33">
        <f>L11+L23</f>
        <v>372.6</v>
      </c>
      <c r="M30" s="37">
        <f t="shared" si="4"/>
        <v>136.23400365630712</v>
      </c>
      <c r="N30" s="33">
        <f>N11+N23</f>
        <v>398.20000000000005</v>
      </c>
      <c r="O30" s="33">
        <f>O11+O23</f>
        <v>507.4</v>
      </c>
      <c r="P30" s="37">
        <f t="shared" si="5"/>
        <v>127.4234053239578</v>
      </c>
      <c r="Q30" s="33">
        <f>Q11+Q23</f>
        <v>349.5</v>
      </c>
      <c r="R30" s="33">
        <f>R11+R23</f>
        <v>257.09999999999997</v>
      </c>
      <c r="S30" s="38">
        <f>R30/Q30*100</f>
        <v>73.56223175965664</v>
      </c>
      <c r="T30" s="33">
        <f>T11+T23</f>
        <v>444.09999999999997</v>
      </c>
      <c r="U30" s="33">
        <f>U11+U23</f>
        <v>1041.2</v>
      </c>
      <c r="V30" s="38">
        <f t="shared" si="6"/>
        <v>234.4517000675524</v>
      </c>
      <c r="W30" s="33">
        <f>W11+W23</f>
        <v>417.7</v>
      </c>
      <c r="X30" s="33">
        <f>X11+X23</f>
        <v>1376.1</v>
      </c>
      <c r="Y30" s="38">
        <f t="shared" si="7"/>
        <v>329.44697151065355</v>
      </c>
      <c r="Z30" s="33">
        <f>Z11+Z23</f>
        <v>568.8</v>
      </c>
      <c r="AA30" s="33">
        <f>AA11+AA23</f>
        <v>1124.3999999999999</v>
      </c>
      <c r="AB30" s="38">
        <f t="shared" si="8"/>
        <v>197.67932489451476</v>
      </c>
    </row>
    <row r="41" ht="15.75">
      <c r="E41" s="5"/>
    </row>
  </sheetData>
  <sheetProtection/>
  <mergeCells count="16">
    <mergeCell ref="K9:M9"/>
    <mergeCell ref="N9:P9"/>
    <mergeCell ref="Q9:S9"/>
    <mergeCell ref="T9:V9"/>
    <mergeCell ref="W9:Y9"/>
    <mergeCell ref="Z9:AB9"/>
    <mergeCell ref="E8:AB8"/>
    <mergeCell ref="W1:Y1"/>
    <mergeCell ref="A3:Y3"/>
    <mergeCell ref="A4:Y4"/>
    <mergeCell ref="A5:Y5"/>
    <mergeCell ref="X7:Y7"/>
    <mergeCell ref="A8:A10"/>
    <mergeCell ref="B8:D9"/>
    <mergeCell ref="E9:G9"/>
    <mergeCell ref="H9:J9"/>
  </mergeCells>
  <printOptions horizontalCentered="1"/>
  <pageMargins left="0.1968503937007874" right="0" top="0" bottom="0" header="0" footer="0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C22" sqref="C22:C27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2.00390625" style="1" customWidth="1"/>
    <col min="6" max="16384" width="9.140625" style="1" customWidth="1"/>
  </cols>
  <sheetData>
    <row r="1" spans="1:5" ht="17.25" customHeight="1">
      <c r="A1" s="6"/>
      <c r="B1" s="6"/>
      <c r="C1" s="6"/>
      <c r="D1" s="54" t="s">
        <v>34</v>
      </c>
      <c r="E1" s="54"/>
    </row>
    <row r="2" spans="1:5" ht="15.75" customHeight="1">
      <c r="A2" s="6"/>
      <c r="B2" s="6"/>
      <c r="C2" s="6"/>
      <c r="D2" s="6"/>
      <c r="E2" s="6"/>
    </row>
    <row r="3" spans="1:5" ht="17.25" customHeight="1">
      <c r="A3" s="54" t="s">
        <v>4</v>
      </c>
      <c r="B3" s="54"/>
      <c r="C3" s="54"/>
      <c r="D3" s="54"/>
      <c r="E3" s="54"/>
    </row>
    <row r="4" spans="1:6" ht="39.75" customHeight="1">
      <c r="A4" s="54" t="s">
        <v>36</v>
      </c>
      <c r="B4" s="54"/>
      <c r="C4" s="54"/>
      <c r="D4" s="54"/>
      <c r="E4" s="54"/>
      <c r="F4" s="3"/>
    </row>
    <row r="5" spans="1:5" ht="17.25" customHeight="1">
      <c r="A5" s="54" t="s">
        <v>52</v>
      </c>
      <c r="B5" s="54"/>
      <c r="C5" s="54"/>
      <c r="D5" s="54"/>
      <c r="E5" s="54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55" t="s">
        <v>3</v>
      </c>
      <c r="E7" s="55"/>
    </row>
    <row r="8" spans="1:5" ht="85.5" customHeight="1" thickBot="1">
      <c r="A8" s="9" t="s">
        <v>0</v>
      </c>
      <c r="B8" s="10" t="s">
        <v>53</v>
      </c>
      <c r="C8" s="10" t="s">
        <v>54</v>
      </c>
      <c r="D8" s="10" t="s">
        <v>9</v>
      </c>
      <c r="E8" s="11" t="s">
        <v>1</v>
      </c>
    </row>
    <row r="9" spans="1:5" ht="17.25" customHeight="1">
      <c r="A9" s="12" t="s">
        <v>15</v>
      </c>
      <c r="B9" s="28">
        <f>SUM(B10:B20)</f>
        <v>38623.200000000004</v>
      </c>
      <c r="C9" s="28">
        <f>SUM(C10:C20)</f>
        <v>43650.9</v>
      </c>
      <c r="D9" s="28">
        <f>C9-B9</f>
        <v>5027.699999999997</v>
      </c>
      <c r="E9" s="29">
        <f aca="true" t="shared" si="0" ref="E9:E28">C9/B9*100</f>
        <v>113.01730566084632</v>
      </c>
    </row>
    <row r="10" spans="1:5" ht="17.25" customHeight="1">
      <c r="A10" s="15" t="s">
        <v>5</v>
      </c>
      <c r="B10" s="13">
        <v>12831.3</v>
      </c>
      <c r="C10" s="16">
        <v>13544.4</v>
      </c>
      <c r="D10" s="13">
        <f aca="true" t="shared" si="1" ref="D10:D28">C10-B10</f>
        <v>713.1000000000004</v>
      </c>
      <c r="E10" s="14">
        <f t="shared" si="0"/>
        <v>105.55750391620491</v>
      </c>
    </row>
    <row r="11" spans="1:5" ht="17.25" customHeight="1">
      <c r="A11" s="15" t="s">
        <v>27</v>
      </c>
      <c r="B11" s="13">
        <v>7417.6</v>
      </c>
      <c r="C11" s="16">
        <v>8261.7</v>
      </c>
      <c r="D11" s="13">
        <f t="shared" si="1"/>
        <v>844.1000000000004</v>
      </c>
      <c r="E11" s="14">
        <f t="shared" si="0"/>
        <v>111.37969154443485</v>
      </c>
    </row>
    <row r="12" spans="1:5" ht="34.5" customHeight="1">
      <c r="A12" s="17" t="s">
        <v>28</v>
      </c>
      <c r="B12" s="13">
        <v>11332.2</v>
      </c>
      <c r="C12" s="16">
        <v>11687.4</v>
      </c>
      <c r="D12" s="13">
        <f t="shared" si="1"/>
        <v>355.1999999999989</v>
      </c>
      <c r="E12" s="14">
        <f t="shared" si="0"/>
        <v>103.13443109016782</v>
      </c>
    </row>
    <row r="13" spans="1:5" ht="42" customHeight="1">
      <c r="A13" s="17" t="s">
        <v>6</v>
      </c>
      <c r="B13" s="13">
        <v>0</v>
      </c>
      <c r="C13" s="13">
        <v>0.1</v>
      </c>
      <c r="D13" s="13">
        <f t="shared" si="1"/>
        <v>0.1</v>
      </c>
      <c r="E13" s="14" t="e">
        <f t="shared" si="0"/>
        <v>#DIV/0!</v>
      </c>
    </row>
    <row r="14" spans="1:5" ht="41.25" customHeight="1">
      <c r="A14" s="17" t="s">
        <v>24</v>
      </c>
      <c r="B14" s="13">
        <v>2105.5</v>
      </c>
      <c r="C14" s="13">
        <v>2106.5</v>
      </c>
      <c r="D14" s="13">
        <f t="shared" si="1"/>
        <v>1</v>
      </c>
      <c r="E14" s="14">
        <f t="shared" si="0"/>
        <v>100.0474946568511</v>
      </c>
    </row>
    <row r="15" spans="1:5" ht="20.25" customHeight="1">
      <c r="A15" s="17" t="s">
        <v>10</v>
      </c>
      <c r="B15" s="13">
        <v>2000</v>
      </c>
      <c r="C15" s="13">
        <v>4695.3</v>
      </c>
      <c r="D15" s="13">
        <f t="shared" si="1"/>
        <v>2695.3</v>
      </c>
      <c r="E15" s="14">
        <f t="shared" si="0"/>
        <v>234.76500000000001</v>
      </c>
    </row>
    <row r="16" spans="1:5" ht="17.25" customHeight="1">
      <c r="A16" s="15" t="s">
        <v>8</v>
      </c>
      <c r="B16" s="13">
        <v>119</v>
      </c>
      <c r="C16" s="16">
        <v>164</v>
      </c>
      <c r="D16" s="13">
        <f t="shared" si="1"/>
        <v>45</v>
      </c>
      <c r="E16" s="14">
        <f t="shared" si="0"/>
        <v>137.81512605042016</v>
      </c>
    </row>
    <row r="17" spans="1:5" ht="17.25" customHeight="1">
      <c r="A17" s="15" t="s">
        <v>25</v>
      </c>
      <c r="B17" s="13">
        <v>2405.6</v>
      </c>
      <c r="C17" s="16">
        <v>2776.2</v>
      </c>
      <c r="D17" s="13">
        <f t="shared" si="1"/>
        <v>370.5999999999999</v>
      </c>
      <c r="E17" s="14">
        <f t="shared" si="0"/>
        <v>115.4057199866977</v>
      </c>
    </row>
    <row r="18" spans="1:5" ht="17.25" customHeight="1">
      <c r="A18" s="15" t="s">
        <v>30</v>
      </c>
      <c r="B18" s="13">
        <v>0</v>
      </c>
      <c r="C18" s="16"/>
      <c r="D18" s="13">
        <f t="shared" si="1"/>
        <v>0</v>
      </c>
      <c r="E18" s="14" t="e">
        <f t="shared" si="0"/>
        <v>#DIV/0!</v>
      </c>
    </row>
    <row r="19" spans="1:5" ht="17.25" customHeight="1">
      <c r="A19" s="17" t="s">
        <v>7</v>
      </c>
      <c r="B19" s="13">
        <v>412</v>
      </c>
      <c r="C19" s="16">
        <v>415.3</v>
      </c>
      <c r="D19" s="13">
        <f t="shared" si="1"/>
        <v>3.3000000000000114</v>
      </c>
      <c r="E19" s="14">
        <f t="shared" si="0"/>
        <v>100.80097087378641</v>
      </c>
    </row>
    <row r="20" spans="1:5" ht="17.25" customHeight="1">
      <c r="A20" s="18" t="s">
        <v>12</v>
      </c>
      <c r="B20" s="13">
        <v>0</v>
      </c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16</v>
      </c>
      <c r="B21" s="28">
        <f>SUM(B22:B27)</f>
        <v>1750.3</v>
      </c>
      <c r="C21" s="28">
        <f>SUM(C22:C27)</f>
        <v>2202.7999999999997</v>
      </c>
      <c r="D21" s="28">
        <f t="shared" si="1"/>
        <v>452.4999999999998</v>
      </c>
      <c r="E21" s="29">
        <f t="shared" si="0"/>
        <v>125.85271096383477</v>
      </c>
    </row>
    <row r="22" spans="1:5" ht="56.25" customHeight="1">
      <c r="A22" s="17" t="s">
        <v>17</v>
      </c>
      <c r="B22" s="13">
        <v>1031.5</v>
      </c>
      <c r="C22" s="13">
        <v>1062.3</v>
      </c>
      <c r="D22" s="13">
        <f t="shared" si="1"/>
        <v>30.799999999999955</v>
      </c>
      <c r="E22" s="14">
        <f t="shared" si="0"/>
        <v>102.98594280174503</v>
      </c>
    </row>
    <row r="23" spans="1:5" ht="36" customHeight="1">
      <c r="A23" s="17" t="s">
        <v>11</v>
      </c>
      <c r="B23" s="13">
        <v>33.5</v>
      </c>
      <c r="C23" s="16">
        <v>34</v>
      </c>
      <c r="D23" s="13">
        <f t="shared" si="1"/>
        <v>0.5</v>
      </c>
      <c r="E23" s="14">
        <f t="shared" si="0"/>
        <v>101.49253731343283</v>
      </c>
    </row>
    <row r="24" spans="1:5" ht="36.75" customHeight="1">
      <c r="A24" s="17" t="s">
        <v>18</v>
      </c>
      <c r="B24" s="13">
        <v>103.2</v>
      </c>
      <c r="C24" s="16">
        <v>55.7</v>
      </c>
      <c r="D24" s="13">
        <f t="shared" si="1"/>
        <v>-47.5</v>
      </c>
      <c r="E24" s="14">
        <f t="shared" si="0"/>
        <v>53.97286821705426</v>
      </c>
    </row>
    <row r="25" spans="1:5" ht="36" customHeight="1">
      <c r="A25" s="17" t="s">
        <v>19</v>
      </c>
      <c r="B25" s="13">
        <v>254</v>
      </c>
      <c r="C25" s="16">
        <v>296.6</v>
      </c>
      <c r="D25" s="13">
        <f t="shared" si="1"/>
        <v>42.60000000000002</v>
      </c>
      <c r="E25" s="14">
        <f t="shared" si="0"/>
        <v>116.7716535433071</v>
      </c>
    </row>
    <row r="26" spans="1:5" ht="17.25" customHeight="1">
      <c r="A26" s="17" t="s">
        <v>20</v>
      </c>
      <c r="B26" s="13">
        <v>96.5</v>
      </c>
      <c r="C26" s="16">
        <v>106.1</v>
      </c>
      <c r="D26" s="13">
        <f t="shared" si="1"/>
        <v>9.599999999999994</v>
      </c>
      <c r="E26" s="14">
        <f t="shared" si="0"/>
        <v>109.9481865284974</v>
      </c>
    </row>
    <row r="27" spans="1:5" ht="18" customHeight="1">
      <c r="A27" s="17" t="s">
        <v>21</v>
      </c>
      <c r="B27" s="13">
        <v>231.6</v>
      </c>
      <c r="C27" s="16">
        <v>648.1</v>
      </c>
      <c r="D27" s="13">
        <f t="shared" si="1"/>
        <v>416.5</v>
      </c>
      <c r="E27" s="14">
        <f t="shared" si="0"/>
        <v>279.83592400690844</v>
      </c>
    </row>
    <row r="28" spans="1:5" ht="24" customHeight="1" thickBot="1">
      <c r="A28" s="20" t="s">
        <v>23</v>
      </c>
      <c r="B28" s="30">
        <f>B9+B21</f>
        <v>40373.50000000001</v>
      </c>
      <c r="C28" s="30">
        <f>C9+C21</f>
        <v>45853.700000000004</v>
      </c>
      <c r="D28" s="30">
        <f t="shared" si="1"/>
        <v>5480.199999999997</v>
      </c>
      <c r="E28" s="31">
        <f t="shared" si="0"/>
        <v>113.57375506210757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4">
      <selection activeCell="C25" sqref="C25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3.28125" style="1" customWidth="1"/>
    <col min="6" max="16384" width="9.140625" style="1" customWidth="1"/>
  </cols>
  <sheetData>
    <row r="1" spans="1:5" ht="17.25" customHeight="1">
      <c r="A1" s="6"/>
      <c r="B1" s="6"/>
      <c r="C1" s="6"/>
      <c r="D1" s="54" t="s">
        <v>35</v>
      </c>
      <c r="E1" s="54"/>
    </row>
    <row r="2" spans="1:5" ht="15.75" customHeight="1">
      <c r="A2" s="6"/>
      <c r="B2" s="6"/>
      <c r="C2" s="6"/>
      <c r="D2" s="6"/>
      <c r="E2" s="6"/>
    </row>
    <row r="3" spans="1:5" ht="17.25" customHeight="1">
      <c r="A3" s="54" t="s">
        <v>4</v>
      </c>
      <c r="B3" s="54"/>
      <c r="C3" s="54"/>
      <c r="D3" s="54"/>
      <c r="E3" s="54"/>
    </row>
    <row r="4" spans="1:6" ht="39.75" customHeight="1">
      <c r="A4" s="54" t="s">
        <v>46</v>
      </c>
      <c r="B4" s="54"/>
      <c r="C4" s="54"/>
      <c r="D4" s="54"/>
      <c r="E4" s="54"/>
      <c r="F4" s="3"/>
    </row>
    <row r="5" spans="1:5" ht="17.25" customHeight="1">
      <c r="A5" s="54" t="s">
        <v>49</v>
      </c>
      <c r="B5" s="54"/>
      <c r="C5" s="54"/>
      <c r="D5" s="54"/>
      <c r="E5" s="54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55" t="s">
        <v>3</v>
      </c>
      <c r="E7" s="55"/>
    </row>
    <row r="8" spans="1:5" ht="85.5" customHeight="1" thickBot="1">
      <c r="A8" s="9" t="s">
        <v>0</v>
      </c>
      <c r="B8" s="10" t="s">
        <v>50</v>
      </c>
      <c r="C8" s="10" t="s">
        <v>51</v>
      </c>
      <c r="D8" s="10" t="s">
        <v>9</v>
      </c>
      <c r="E8" s="11" t="s">
        <v>22</v>
      </c>
    </row>
    <row r="9" spans="1:5" ht="17.25" customHeight="1">
      <c r="A9" s="12" t="s">
        <v>15</v>
      </c>
      <c r="B9" s="28">
        <f>SUM(B10:B20)</f>
        <v>31770.7</v>
      </c>
      <c r="C9" s="28">
        <f>SUM(C10:C20)</f>
        <v>43650.9</v>
      </c>
      <c r="D9" s="28">
        <f>C9-B9</f>
        <v>11880.2</v>
      </c>
      <c r="E9" s="29">
        <f aca="true" t="shared" si="0" ref="E9:E28">C9/B9*100</f>
        <v>137.3935733238487</v>
      </c>
    </row>
    <row r="10" spans="1:5" ht="17.25" customHeight="1">
      <c r="A10" s="15" t="s">
        <v>5</v>
      </c>
      <c r="B10" s="16">
        <v>10061.2</v>
      </c>
      <c r="C10" s="16">
        <v>13544.4</v>
      </c>
      <c r="D10" s="13">
        <f aca="true" t="shared" si="1" ref="D10:D28">C10-B10</f>
        <v>3483.199999999999</v>
      </c>
      <c r="E10" s="14">
        <f t="shared" si="0"/>
        <v>134.62012483600364</v>
      </c>
    </row>
    <row r="11" spans="1:5" ht="17.25" customHeight="1">
      <c r="A11" s="15" t="s">
        <v>27</v>
      </c>
      <c r="B11" s="16">
        <v>7506.8</v>
      </c>
      <c r="C11" s="16">
        <v>8261.7</v>
      </c>
      <c r="D11" s="13">
        <f t="shared" si="1"/>
        <v>754.9000000000005</v>
      </c>
      <c r="E11" s="14">
        <f t="shared" si="0"/>
        <v>110.05621569776736</v>
      </c>
    </row>
    <row r="12" spans="1:5" ht="34.5" customHeight="1">
      <c r="A12" s="17" t="s">
        <v>28</v>
      </c>
      <c r="B12" s="16">
        <v>7685.3</v>
      </c>
      <c r="C12" s="16">
        <v>11687.4</v>
      </c>
      <c r="D12" s="13">
        <f t="shared" si="1"/>
        <v>4002.0999999999995</v>
      </c>
      <c r="E12" s="14">
        <f t="shared" si="0"/>
        <v>152.07474008822035</v>
      </c>
    </row>
    <row r="13" spans="1:5" ht="36.75" customHeight="1">
      <c r="A13" s="17" t="s">
        <v>6</v>
      </c>
      <c r="B13" s="13">
        <v>15</v>
      </c>
      <c r="C13" s="13">
        <v>0.1</v>
      </c>
      <c r="D13" s="13">
        <f t="shared" si="1"/>
        <v>-14.9</v>
      </c>
      <c r="E13" s="14">
        <f t="shared" si="0"/>
        <v>0.6666666666666667</v>
      </c>
    </row>
    <row r="14" spans="1:5" ht="38.25" customHeight="1">
      <c r="A14" s="17" t="s">
        <v>24</v>
      </c>
      <c r="B14" s="13">
        <v>1226.2</v>
      </c>
      <c r="C14" s="13">
        <v>2106.5</v>
      </c>
      <c r="D14" s="13">
        <f t="shared" si="1"/>
        <v>880.3</v>
      </c>
      <c r="E14" s="14">
        <f t="shared" si="0"/>
        <v>171.7908987114663</v>
      </c>
    </row>
    <row r="15" spans="1:5" ht="20.25" customHeight="1">
      <c r="A15" s="17" t="s">
        <v>10</v>
      </c>
      <c r="B15" s="13">
        <v>3354.8</v>
      </c>
      <c r="C15" s="13">
        <v>4695.3</v>
      </c>
      <c r="D15" s="13">
        <f t="shared" si="1"/>
        <v>1340.5</v>
      </c>
      <c r="E15" s="14">
        <f t="shared" si="0"/>
        <v>139.95767258852987</v>
      </c>
    </row>
    <row r="16" spans="1:5" ht="17.25" customHeight="1">
      <c r="A16" s="15" t="s">
        <v>8</v>
      </c>
      <c r="B16" s="16">
        <v>-28.5</v>
      </c>
      <c r="C16" s="16">
        <v>164</v>
      </c>
      <c r="D16" s="13">
        <f t="shared" si="1"/>
        <v>192.5</v>
      </c>
      <c r="E16" s="14">
        <f t="shared" si="0"/>
        <v>-575.438596491228</v>
      </c>
    </row>
    <row r="17" spans="1:5" ht="17.25" customHeight="1">
      <c r="A17" s="15" t="s">
        <v>25</v>
      </c>
      <c r="B17" s="16">
        <v>1534.2</v>
      </c>
      <c r="C17" s="16">
        <v>2776.2</v>
      </c>
      <c r="D17" s="13">
        <f t="shared" si="1"/>
        <v>1241.9999999999998</v>
      </c>
      <c r="E17" s="14">
        <f t="shared" si="0"/>
        <v>180.95424325381305</v>
      </c>
    </row>
    <row r="18" spans="1:5" ht="17.25" customHeight="1">
      <c r="A18" s="15" t="s">
        <v>29</v>
      </c>
      <c r="B18" s="16">
        <v>8</v>
      </c>
      <c r="C18" s="16"/>
      <c r="D18" s="13">
        <f t="shared" si="1"/>
        <v>-8</v>
      </c>
      <c r="E18" s="14">
        <f t="shared" si="0"/>
        <v>0</v>
      </c>
    </row>
    <row r="19" spans="1:5" ht="17.25" customHeight="1">
      <c r="A19" s="17" t="s">
        <v>7</v>
      </c>
      <c r="B19" s="16">
        <v>407.7</v>
      </c>
      <c r="C19" s="16">
        <v>415.3</v>
      </c>
      <c r="D19" s="13">
        <f t="shared" si="1"/>
        <v>7.600000000000023</v>
      </c>
      <c r="E19" s="14">
        <f t="shared" si="0"/>
        <v>101.86411577140055</v>
      </c>
    </row>
    <row r="20" spans="1:5" ht="17.25" customHeight="1">
      <c r="A20" s="18" t="s">
        <v>12</v>
      </c>
      <c r="B20" s="13"/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16</v>
      </c>
      <c r="B21" s="28">
        <f>SUM(B22:B27)</f>
        <v>1935.1999999999998</v>
      </c>
      <c r="C21" s="28">
        <f>SUM(C22:C27)</f>
        <v>2202.7999999999997</v>
      </c>
      <c r="D21" s="28">
        <f t="shared" si="1"/>
        <v>267.5999999999999</v>
      </c>
      <c r="E21" s="29">
        <f t="shared" si="0"/>
        <v>113.82802811078957</v>
      </c>
    </row>
    <row r="22" spans="1:5" ht="56.25" customHeight="1">
      <c r="A22" s="17" t="s">
        <v>17</v>
      </c>
      <c r="B22" s="13">
        <v>1161.8</v>
      </c>
      <c r="C22" s="13">
        <v>1062.3</v>
      </c>
      <c r="D22" s="13">
        <f t="shared" si="1"/>
        <v>-99.5</v>
      </c>
      <c r="E22" s="14">
        <f t="shared" si="0"/>
        <v>91.43570321914271</v>
      </c>
    </row>
    <row r="23" spans="1:5" ht="35.25" customHeight="1">
      <c r="A23" s="17" t="s">
        <v>11</v>
      </c>
      <c r="B23" s="16">
        <v>77.6</v>
      </c>
      <c r="C23" s="16">
        <v>34</v>
      </c>
      <c r="D23" s="13">
        <f t="shared" si="1"/>
        <v>-43.599999999999994</v>
      </c>
      <c r="E23" s="14">
        <f t="shared" si="0"/>
        <v>43.81443298969073</v>
      </c>
    </row>
    <row r="24" spans="1:5" ht="36.75" customHeight="1">
      <c r="A24" s="17" t="s">
        <v>18</v>
      </c>
      <c r="B24" s="16">
        <v>326.5</v>
      </c>
      <c r="C24" s="16">
        <v>55.7</v>
      </c>
      <c r="D24" s="13">
        <f t="shared" si="1"/>
        <v>-270.8</v>
      </c>
      <c r="E24" s="14">
        <f t="shared" si="0"/>
        <v>17.059724349157733</v>
      </c>
    </row>
    <row r="25" spans="1:5" ht="36" customHeight="1">
      <c r="A25" s="17" t="s">
        <v>19</v>
      </c>
      <c r="B25" s="16">
        <v>99.4</v>
      </c>
      <c r="C25" s="16">
        <v>296.6</v>
      </c>
      <c r="D25" s="13">
        <f t="shared" si="1"/>
        <v>197.20000000000002</v>
      </c>
      <c r="E25" s="14">
        <f t="shared" si="0"/>
        <v>298.3903420523139</v>
      </c>
    </row>
    <row r="26" spans="1:5" ht="24.75" customHeight="1">
      <c r="A26" s="17" t="s">
        <v>20</v>
      </c>
      <c r="B26" s="16">
        <v>68.6</v>
      </c>
      <c r="C26" s="16">
        <v>106.1</v>
      </c>
      <c r="D26" s="13">
        <f t="shared" si="1"/>
        <v>37.5</v>
      </c>
      <c r="E26" s="14">
        <f t="shared" si="0"/>
        <v>154.66472303207</v>
      </c>
    </row>
    <row r="27" spans="1:5" ht="18" customHeight="1">
      <c r="A27" s="17" t="s">
        <v>21</v>
      </c>
      <c r="B27" s="16">
        <v>201.3</v>
      </c>
      <c r="C27" s="16">
        <v>648.1</v>
      </c>
      <c r="D27" s="13">
        <f t="shared" si="1"/>
        <v>446.8</v>
      </c>
      <c r="E27" s="14">
        <f t="shared" si="0"/>
        <v>321.9572776949826</v>
      </c>
    </row>
    <row r="28" spans="1:5" ht="24" customHeight="1" thickBot="1">
      <c r="A28" s="20" t="s">
        <v>23</v>
      </c>
      <c r="B28" s="30">
        <f>B9+B21</f>
        <v>33705.9</v>
      </c>
      <c r="C28" s="30">
        <f>C9+C21</f>
        <v>45853.700000000004</v>
      </c>
      <c r="D28" s="30">
        <f t="shared" si="1"/>
        <v>12147.800000000003</v>
      </c>
      <c r="E28" s="31">
        <f t="shared" si="0"/>
        <v>136.04057449882663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2024-05-31T10:52:25Z</cp:lastPrinted>
  <dcterms:created xsi:type="dcterms:W3CDTF">1996-10-08T23:32:33Z</dcterms:created>
  <dcterms:modified xsi:type="dcterms:W3CDTF">2024-06-03T12:31:33Z</dcterms:modified>
  <cp:category/>
  <cp:version/>
  <cp:contentType/>
  <cp:contentStatus/>
</cp:coreProperties>
</file>