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_xlnm.Print_Area" localSheetId="0">'прил 2'!$A$1:$AB$30</definedName>
  </definedNames>
  <calcPr fullCalcOnLoad="1" refMode="R1C1"/>
</workbook>
</file>

<file path=xl/sharedStrings.xml><?xml version="1.0" encoding="utf-8"?>
<sst xmlns="http://schemas.openxmlformats.org/spreadsheetml/2006/main" count="186" uniqueCount="61">
  <si>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</si>
  <si>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</si>
  <si>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</si>
  <si>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</si>
  <si>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</si>
  <si>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</si>
  <si>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</si>
  <si>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</si>
  <si>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</si>
  <si>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</si>
  <si>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</si>
  <si>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</si>
  <si>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</si>
  <si>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</si>
  <si>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</si>
  <si>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</si>
  <si>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</si>
  <si>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</si>
  <si>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</si>
  <si>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</si>
  <si>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</si>
  <si>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</si>
  <si>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</si>
  <si>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</si>
  <si>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</si>
  <si>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</si>
  <si>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</si>
  <si>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</si>
  <si>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</si>
  <si>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 xml:space="preserve"> - налог на добычу полезных ископаемых </t>
  </si>
  <si>
    <t xml:space="preserve"> - налог на добычу полезных ископаемых</t>
  </si>
  <si>
    <t>Темп роста,%</t>
  </si>
  <si>
    <t>Приложение № 3</t>
  </si>
  <si>
    <t>Приложение № 2</t>
  </si>
  <si>
    <t>Приложение №4</t>
  </si>
  <si>
    <t>Приложение № 5</t>
  </si>
  <si>
    <t xml:space="preserve">о выполнении плана поступления доходов в консолидированный бюджет муниципального образования " 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</si>
  <si>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</si>
  <si>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</si>
  <si>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</si>
  <si>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</si>
  <si>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</si>
  <si>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Чеботаевское сельское поселение</t>
  </si>
  <si>
    <t>Сурское городское поселения</t>
  </si>
  <si>
    <t>Хмелевское сельское                    поселение</t>
  </si>
  <si>
    <t>Хмелевское сельское              поселение</t>
  </si>
  <si>
    <t xml:space="preserve">о  поступлении  налогов и доходов в консолидированный бюджет муниципального образования "Сурский район" </t>
  </si>
  <si>
    <t xml:space="preserve">о выполнении плана поступления доходов в консолидированный бюджет муниципального образования  "Сурский район" </t>
  </si>
  <si>
    <t xml:space="preserve">о выполнении плана поступления доходов в консолидированный бюджет муниципального образования  "Сурский _район" </t>
  </si>
  <si>
    <t xml:space="preserve"> план на январь - февраль  2024 года</t>
  </si>
  <si>
    <t xml:space="preserve">факт за январь - февраль  2024 года </t>
  </si>
  <si>
    <t xml:space="preserve"> план на январь - февраль 2024 года</t>
  </si>
  <si>
    <t>за  январь - февраль 2024 года</t>
  </si>
  <si>
    <t>за  январь -  февраль 2023-2024 г.г.</t>
  </si>
  <si>
    <t xml:space="preserve"> факт на январь - февраль  2023 года</t>
  </si>
  <si>
    <t xml:space="preserve">факт за январь - февраль 2024 года </t>
  </si>
  <si>
    <t>за  январь -февраль 2024 года</t>
  </si>
  <si>
    <t>факт за январь -февраль  2024 года</t>
  </si>
  <si>
    <t>за  январь - февраль 2023-2024 года</t>
  </si>
  <si>
    <t>факт на январь - февраль  2023 года</t>
  </si>
  <si>
    <t>факт за январь - февраль   2024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</si>
</sst>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SheetLayoutView="100" zoomScalePageLayoutView="0" workbookViewId="0" topLeftCell="A20">
      <pane xSplit="1" topLeftCell="B1" activePane="topRight" state="frozen"/>
      <selection pane="topLeft" activeCell="A1" sqref="A1"/>
      <selection pane="topRight" activeCell="AA30" sqref="AA30"/>
    </sheetView>
  </sheetViews>
  <sheetFormatPr defaultColWidth="9.140625" defaultRowHeight="12.75"/>
  <cols>
    <col min="1" max="1" width="35.140625" style="4" customWidth="1"/>
    <col min="2" max="2" width="10.7109375" style="4" customWidth="1"/>
    <col min="3" max="3" width="14.421875" style="4" customWidth="1"/>
    <col min="4" max="4" width="9.7109375" style="4" customWidth="1"/>
    <col min="5" max="5" width="10.00390625" style="4" customWidth="1"/>
    <col min="6" max="6" width="9.140625" style="4" customWidth="1"/>
    <col min="7" max="7" width="9.421875" style="4" customWidth="1"/>
    <col min="8" max="8" width="10.00390625" style="4" customWidth="1"/>
    <col min="9" max="9" width="9.140625" style="4" customWidth="1"/>
    <col min="10" max="10" width="10.00390625" style="4" customWidth="1"/>
    <col min="11" max="12" width="9.140625" style="4" customWidth="1"/>
    <col min="13" max="13" width="9.421875" style="4" customWidth="1"/>
    <col min="14" max="15" width="9.140625" style="4" customWidth="1"/>
    <col min="16" max="16" width="9.42187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9.57421875" style="4" customWidth="1"/>
    <col min="23" max="24" width="9.140625" style="4" customWidth="1"/>
    <col min="25" max="25" width="9.8515625" style="4" customWidth="1"/>
    <col min="26" max="26" width="13.00390625" style="4" customWidth="1"/>
    <col min="27" max="16384" width="9.140625" style="4" customWidth="1"/>
  </cols>
  <sheetData>
    <row r="1" spans="1:25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7" t="s">
        <v>33</v>
      </c>
      <c r="X1" s="47"/>
      <c r="Y1" s="47"/>
    </row>
    <row r="2" spans="1:25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9.75" customHeight="1">
      <c r="A4" s="47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7.25" customHeight="1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3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7.25" customHeight="1" hidden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3" t="s">
        <v>3</v>
      </c>
      <c r="Y7" s="43"/>
    </row>
    <row r="8" spans="1:28" ht="15.75" customHeight="1">
      <c r="A8" s="52" t="s">
        <v>0</v>
      </c>
      <c r="B8" s="48" t="s">
        <v>13</v>
      </c>
      <c r="C8" s="48"/>
      <c r="D8" s="48"/>
      <c r="E8" s="49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51"/>
      <c r="AB8" s="51"/>
    </row>
    <row r="9" spans="1:28" ht="30" customHeight="1">
      <c r="A9" s="52"/>
      <c r="B9" s="48"/>
      <c r="C9" s="48"/>
      <c r="D9" s="48"/>
      <c r="E9" s="44" t="s">
        <v>14</v>
      </c>
      <c r="F9" s="45"/>
      <c r="G9" s="46"/>
      <c r="H9" s="48" t="s">
        <v>37</v>
      </c>
      <c r="I9" s="48"/>
      <c r="J9" s="48"/>
      <c r="K9" s="48" t="s">
        <v>38</v>
      </c>
      <c r="L9" s="48"/>
      <c r="M9" s="48"/>
      <c r="N9" s="48" t="s">
        <v>39</v>
      </c>
      <c r="O9" s="48"/>
      <c r="P9" s="48"/>
      <c r="Q9" s="48" t="s">
        <v>40</v>
      </c>
      <c r="R9" s="48"/>
      <c r="S9" s="48"/>
      <c r="T9" s="48" t="s">
        <v>41</v>
      </c>
      <c r="U9" s="48"/>
      <c r="V9" s="48"/>
      <c r="W9" s="48" t="s">
        <v>45</v>
      </c>
      <c r="X9" s="48"/>
      <c r="Y9" s="48"/>
      <c r="Z9" s="44" t="s">
        <v>42</v>
      </c>
      <c r="AA9" s="45"/>
      <c r="AB9" s="46"/>
    </row>
    <row r="10" spans="1:28" ht="78.75" customHeight="1">
      <c r="A10" s="52"/>
      <c r="B10" s="34" t="s">
        <v>49</v>
      </c>
      <c r="C10" s="34" t="s">
        <v>50</v>
      </c>
      <c r="D10" s="34" t="s">
        <v>1</v>
      </c>
      <c r="E10" s="34" t="s">
        <v>51</v>
      </c>
      <c r="F10" s="34" t="s">
        <v>50</v>
      </c>
      <c r="G10" s="34" t="s">
        <v>1</v>
      </c>
      <c r="H10" s="34" t="s">
        <v>49</v>
      </c>
      <c r="I10" s="34" t="s">
        <v>50</v>
      </c>
      <c r="J10" s="34" t="s">
        <v>1</v>
      </c>
      <c r="K10" s="34" t="s">
        <v>49</v>
      </c>
      <c r="L10" s="34" t="s">
        <v>50</v>
      </c>
      <c r="M10" s="34" t="s">
        <v>1</v>
      </c>
      <c r="N10" s="34" t="s">
        <v>49</v>
      </c>
      <c r="O10" s="34" t="s">
        <v>50</v>
      </c>
      <c r="P10" s="34" t="s">
        <v>1</v>
      </c>
      <c r="Q10" s="34" t="s">
        <v>49</v>
      </c>
      <c r="R10" s="34" t="s">
        <v>50</v>
      </c>
      <c r="S10" s="35" t="s">
        <v>1</v>
      </c>
      <c r="T10" s="34" t="s">
        <v>49</v>
      </c>
      <c r="U10" s="34" t="s">
        <v>50</v>
      </c>
      <c r="V10" s="35" t="s">
        <v>1</v>
      </c>
      <c r="W10" s="34" t="s">
        <v>49</v>
      </c>
      <c r="X10" s="34" t="s">
        <v>50</v>
      </c>
      <c r="Y10" s="35" t="s">
        <v>1</v>
      </c>
      <c r="Z10" s="34" t="s">
        <v>49</v>
      </c>
      <c r="AA10" s="34" t="s">
        <v>50</v>
      </c>
      <c r="AB10" s="35" t="s">
        <v>1</v>
      </c>
    </row>
    <row r="11" spans="1:28" s="32" customFormat="1" ht="22.5" customHeight="1">
      <c r="A11" s="36" t="s">
        <v>15</v>
      </c>
      <c r="B11" s="33">
        <f>SUM(B12:B22)</f>
        <v>8493.4</v>
      </c>
      <c r="C11" s="33">
        <f>SUM(C12:C22)</f>
        <v>12251.4</v>
      </c>
      <c r="D11" s="33">
        <f>C11/B11*100</f>
        <v>144.2461205171074</v>
      </c>
      <c r="E11" s="33">
        <f>SUM(E12:E22)</f>
        <v>5541.9</v>
      </c>
      <c r="F11" s="33">
        <f>SUM(F12:F22)</f>
        <v>7356.999999999999</v>
      </c>
      <c r="G11" s="37">
        <f>F11/E11*100</f>
        <v>132.75230516609827</v>
      </c>
      <c r="H11" s="33">
        <f>SUM(H12:H22)</f>
        <v>2131</v>
      </c>
      <c r="I11" s="33">
        <f>SUM(I12:I22)</f>
        <v>3172</v>
      </c>
      <c r="J11" s="37">
        <f>I11/H11*100</f>
        <v>148.85030502111684</v>
      </c>
      <c r="K11" s="33">
        <f>SUM(K12:K22)</f>
        <v>85.8</v>
      </c>
      <c r="L11" s="33">
        <f>SUM(L12:L22)</f>
        <v>141.2</v>
      </c>
      <c r="M11" s="37">
        <f>L11/K11*100</f>
        <v>164.56876456876458</v>
      </c>
      <c r="N11" s="33">
        <f>SUM(N12:N22)</f>
        <v>124.4</v>
      </c>
      <c r="O11" s="33">
        <f>SUM(O12:O22)</f>
        <v>195.89999999999998</v>
      </c>
      <c r="P11" s="37">
        <f>O11/N11*100</f>
        <v>157.47588424437296</v>
      </c>
      <c r="Q11" s="33">
        <f>SUM(Q12:Q22)</f>
        <v>153.5</v>
      </c>
      <c r="R11" s="33">
        <f>SUM(R12:R22)</f>
        <v>337.4</v>
      </c>
      <c r="S11" s="38">
        <f>R11/Q11*100</f>
        <v>219.8045602605863</v>
      </c>
      <c r="T11" s="33">
        <f>SUM(T12:T22)</f>
        <v>296.5</v>
      </c>
      <c r="U11" s="33">
        <f>SUM(U12:U22)</f>
        <v>397.2</v>
      </c>
      <c r="V11" s="38">
        <f>U11/T11*100</f>
        <v>133.96290050590218</v>
      </c>
      <c r="W11" s="33">
        <f>SUM(W12:W22)</f>
        <v>114</v>
      </c>
      <c r="X11" s="33">
        <f>SUM(X12:X22)</f>
        <v>486.7</v>
      </c>
      <c r="Y11" s="38">
        <f>X11/W11*100</f>
        <v>426.9298245614035</v>
      </c>
      <c r="Z11" s="33">
        <f>SUM(Z12:Z22)</f>
        <v>46.300000000000004</v>
      </c>
      <c r="AA11" s="33">
        <f>SUM(AA12:AA22)</f>
        <v>164</v>
      </c>
      <c r="AB11" s="38">
        <f>AA11/Z11*100</f>
        <v>354.2116630669546</v>
      </c>
    </row>
    <row r="12" spans="1:28" ht="30.75" customHeight="1">
      <c r="A12" s="40" t="s">
        <v>5</v>
      </c>
      <c r="B12" s="27">
        <f>E12+H12+K12+N12+Q12+T12+W12+Z12</f>
        <v>3093.1000000000004</v>
      </c>
      <c r="C12" s="16">
        <f>F12+I12+L12+O12+R12+U12+X12+AA12</f>
        <v>5434.7</v>
      </c>
      <c r="D12" s="27">
        <f aca="true" t="shared" si="0" ref="D12:D30">C12/B12*100</f>
        <v>175.70398629206943</v>
      </c>
      <c r="E12" s="27">
        <v>1730.3</v>
      </c>
      <c r="F12" s="25">
        <v>3142.1</v>
      </c>
      <c r="G12" s="25">
        <f aca="true" t="shared" si="1" ref="G12:G30">F12/E12*100</f>
        <v>181.59278737791135</v>
      </c>
      <c r="H12" s="25">
        <v>1202</v>
      </c>
      <c r="I12" s="25">
        <v>1921.6</v>
      </c>
      <c r="J12" s="25">
        <f aca="true" t="shared" si="2" ref="J12:J30">I12/H12*100</f>
        <v>159.86688851913476</v>
      </c>
      <c r="K12" s="25">
        <v>33.8</v>
      </c>
      <c r="L12" s="25">
        <v>61.9</v>
      </c>
      <c r="M12" s="25">
        <f aca="true" t="shared" si="3" ref="M12:M30">L12/K12*100</f>
        <v>183.13609467455623</v>
      </c>
      <c r="N12" s="25">
        <v>18.8</v>
      </c>
      <c r="O12" s="25">
        <v>57.3</v>
      </c>
      <c r="P12" s="25">
        <f aca="true" t="shared" si="4" ref="P12:P30">O12/N12*100</f>
        <v>304.78723404255317</v>
      </c>
      <c r="Q12" s="26">
        <v>21</v>
      </c>
      <c r="R12" s="26">
        <v>71</v>
      </c>
      <c r="S12" s="26">
        <f aca="true" t="shared" si="5" ref="S12:S30">R12/Q12*100</f>
        <v>338.0952380952381</v>
      </c>
      <c r="T12" s="26">
        <v>33.2</v>
      </c>
      <c r="U12" s="26">
        <v>52.1</v>
      </c>
      <c r="V12" s="26">
        <f aca="true" t="shared" si="6" ref="V12:V30">U12/T12*100</f>
        <v>156.9277108433735</v>
      </c>
      <c r="W12" s="26">
        <v>14</v>
      </c>
      <c r="X12" s="26">
        <v>22.8</v>
      </c>
      <c r="Y12" s="26">
        <f aca="true" t="shared" si="7" ref="Y12:Y30">X12/W12*100</f>
        <v>162.85714285714286</v>
      </c>
      <c r="Z12" s="26">
        <v>40</v>
      </c>
      <c r="AA12" s="26">
        <v>105.9</v>
      </c>
      <c r="AB12" s="26">
        <f aca="true" t="shared" si="8" ref="AB12:AB30">AA12/Z12*100</f>
        <v>264.75</v>
      </c>
    </row>
    <row r="13" spans="1:28" ht="17.25" customHeight="1">
      <c r="A13" s="39" t="s">
        <v>27</v>
      </c>
      <c r="B13" s="27">
        <f aca="true" t="shared" si="9" ref="B13:B22">E13+H13+K13+N13+Q13+T13+W13+Z13</f>
        <v>2822.6</v>
      </c>
      <c r="C13" s="16">
        <f aca="true" t="shared" si="10" ref="C13:C22">F13+I13+L13+O13+R13+U13+X13+AA13</f>
        <v>3292.4</v>
      </c>
      <c r="D13" s="27">
        <f t="shared" si="0"/>
        <v>116.64422872528874</v>
      </c>
      <c r="E13" s="27">
        <v>2278.6</v>
      </c>
      <c r="F13" s="25">
        <v>2629.4</v>
      </c>
      <c r="G13" s="25">
        <f t="shared" si="1"/>
        <v>115.39541823926973</v>
      </c>
      <c r="H13" s="25">
        <v>544</v>
      </c>
      <c r="I13" s="25">
        <v>663</v>
      </c>
      <c r="J13" s="25">
        <f t="shared" si="2"/>
        <v>121.875</v>
      </c>
      <c r="K13" s="25"/>
      <c r="L13" s="25"/>
      <c r="M13" s="25" t="e">
        <f t="shared" si="3"/>
        <v>#DIV/0!</v>
      </c>
      <c r="N13" s="25"/>
      <c r="O13" s="25"/>
      <c r="P13" s="25" t="e">
        <f t="shared" si="4"/>
        <v>#DIV/0!</v>
      </c>
      <c r="Q13" s="26"/>
      <c r="R13" s="26"/>
      <c r="S13" s="26" t="e">
        <f t="shared" si="5"/>
        <v>#DIV/0!</v>
      </c>
      <c r="T13" s="26"/>
      <c r="U13" s="26"/>
      <c r="V13" s="26" t="e">
        <f t="shared" si="6"/>
        <v>#DIV/0!</v>
      </c>
      <c r="W13" s="26"/>
      <c r="X13" s="26"/>
      <c r="Y13" s="26" t="e">
        <f t="shared" si="7"/>
        <v>#DIV/0!</v>
      </c>
      <c r="Z13" s="26"/>
      <c r="AA13" s="26"/>
      <c r="AB13" s="26" t="e">
        <f t="shared" si="8"/>
        <v>#DIV/0!</v>
      </c>
    </row>
    <row r="14" spans="1:28" ht="35.25" customHeight="1">
      <c r="A14" s="40" t="s">
        <v>28</v>
      </c>
      <c r="B14" s="27">
        <f t="shared" si="9"/>
        <v>162.5</v>
      </c>
      <c r="C14" s="16">
        <f t="shared" si="10"/>
        <v>162.7</v>
      </c>
      <c r="D14" s="27">
        <f t="shared" si="0"/>
        <v>100.12307692307691</v>
      </c>
      <c r="E14" s="27">
        <v>162.5</v>
      </c>
      <c r="F14" s="25">
        <v>162.7</v>
      </c>
      <c r="G14" s="25">
        <f t="shared" si="1"/>
        <v>100.12307692307691</v>
      </c>
      <c r="H14" s="25"/>
      <c r="I14" s="25"/>
      <c r="J14" s="25" t="e">
        <f t="shared" si="2"/>
        <v>#DIV/0!</v>
      </c>
      <c r="K14" s="25"/>
      <c r="L14" s="25"/>
      <c r="M14" s="25" t="e">
        <f t="shared" si="3"/>
        <v>#DIV/0!</v>
      </c>
      <c r="N14" s="25"/>
      <c r="O14" s="25"/>
      <c r="P14" s="25" t="e">
        <f t="shared" si="4"/>
        <v>#DIV/0!</v>
      </c>
      <c r="Q14" s="26"/>
      <c r="R14" s="26"/>
      <c r="S14" s="26" t="e">
        <f t="shared" si="5"/>
        <v>#DIV/0!</v>
      </c>
      <c r="T14" s="26"/>
      <c r="U14" s="26"/>
      <c r="V14" s="26" t="e">
        <f t="shared" si="6"/>
        <v>#DIV/0!</v>
      </c>
      <c r="W14" s="26"/>
      <c r="X14" s="26"/>
      <c r="Y14" s="26" t="e">
        <f t="shared" si="7"/>
        <v>#DIV/0!</v>
      </c>
      <c r="Z14" s="26"/>
      <c r="AA14" s="26"/>
      <c r="AB14" s="26" t="e">
        <f t="shared" si="8"/>
        <v>#DIV/0!</v>
      </c>
    </row>
    <row r="15" spans="1:28" ht="46.5" customHeight="1">
      <c r="A15" s="40" t="s">
        <v>6</v>
      </c>
      <c r="B15" s="27">
        <f t="shared" si="9"/>
        <v>0</v>
      </c>
      <c r="C15" s="16">
        <f t="shared" si="10"/>
        <v>0</v>
      </c>
      <c r="D15" s="27" t="e">
        <f t="shared" si="0"/>
        <v>#DIV/0!</v>
      </c>
      <c r="E15" s="27"/>
      <c r="F15" s="25"/>
      <c r="G15" s="25" t="e">
        <f t="shared" si="1"/>
        <v>#DIV/0!</v>
      </c>
      <c r="H15" s="25"/>
      <c r="I15" s="25"/>
      <c r="J15" s="25" t="e">
        <f t="shared" si="2"/>
        <v>#DIV/0!</v>
      </c>
      <c r="K15" s="25"/>
      <c r="L15" s="25"/>
      <c r="M15" s="25" t="e">
        <f t="shared" si="3"/>
        <v>#DIV/0!</v>
      </c>
      <c r="N15" s="25"/>
      <c r="O15" s="25"/>
      <c r="P15" s="25" t="e">
        <f t="shared" si="4"/>
        <v>#DIV/0!</v>
      </c>
      <c r="Q15" s="26"/>
      <c r="R15" s="26"/>
      <c r="S15" s="26" t="e">
        <f t="shared" si="5"/>
        <v>#DIV/0!</v>
      </c>
      <c r="T15" s="26"/>
      <c r="U15" s="26"/>
      <c r="V15" s="26" t="e">
        <f t="shared" si="6"/>
        <v>#DIV/0!</v>
      </c>
      <c r="W15" s="26"/>
      <c r="X15" s="26"/>
      <c r="Y15" s="26" t="e">
        <f t="shared" si="7"/>
        <v>#DIV/0!</v>
      </c>
      <c r="Z15" s="26"/>
      <c r="AA15" s="26"/>
      <c r="AB15" s="26" t="e">
        <f t="shared" si="8"/>
        <v>#DIV/0!</v>
      </c>
    </row>
    <row r="16" spans="1:28" ht="33" customHeight="1">
      <c r="A16" s="40" t="s">
        <v>26</v>
      </c>
      <c r="B16" s="27">
        <f t="shared" si="9"/>
        <v>1240.5</v>
      </c>
      <c r="C16" s="16">
        <f t="shared" si="10"/>
        <v>1261.1</v>
      </c>
      <c r="D16" s="27">
        <f t="shared" si="0"/>
        <v>101.66062071745263</v>
      </c>
      <c r="E16" s="27">
        <v>1240.5</v>
      </c>
      <c r="F16" s="25">
        <v>1261.1</v>
      </c>
      <c r="G16" s="25">
        <f t="shared" si="1"/>
        <v>101.66062071745263</v>
      </c>
      <c r="H16" s="25"/>
      <c r="I16" s="25"/>
      <c r="J16" s="25" t="e">
        <f t="shared" si="2"/>
        <v>#DIV/0!</v>
      </c>
      <c r="K16" s="25"/>
      <c r="L16" s="25"/>
      <c r="M16" s="25" t="e">
        <f t="shared" si="3"/>
        <v>#DIV/0!</v>
      </c>
      <c r="N16" s="25"/>
      <c r="O16" s="25"/>
      <c r="P16" s="25" t="e">
        <f t="shared" si="4"/>
        <v>#DIV/0!</v>
      </c>
      <c r="Q16" s="26"/>
      <c r="R16" s="26"/>
      <c r="S16" s="26" t="e">
        <f t="shared" si="5"/>
        <v>#DIV/0!</v>
      </c>
      <c r="T16" s="26"/>
      <c r="U16" s="26"/>
      <c r="V16" s="26" t="e">
        <f t="shared" si="6"/>
        <v>#DIV/0!</v>
      </c>
      <c r="W16" s="26"/>
      <c r="X16" s="26"/>
      <c r="Y16" s="26" t="e">
        <f t="shared" si="7"/>
        <v>#DIV/0!</v>
      </c>
      <c r="Z16" s="26"/>
      <c r="AA16" s="26"/>
      <c r="AB16" s="26" t="e">
        <f t="shared" si="8"/>
        <v>#DIV/0!</v>
      </c>
    </row>
    <row r="17" spans="1:28" ht="20.25" customHeight="1">
      <c r="A17" s="40" t="s">
        <v>10</v>
      </c>
      <c r="B17" s="27">
        <f t="shared" si="9"/>
        <v>0</v>
      </c>
      <c r="C17" s="16">
        <f t="shared" si="10"/>
        <v>16.8</v>
      </c>
      <c r="D17" s="27" t="e">
        <f t="shared" si="0"/>
        <v>#DIV/0!</v>
      </c>
      <c r="E17" s="27"/>
      <c r="F17" s="25">
        <v>11.8</v>
      </c>
      <c r="G17" s="25" t="e">
        <f t="shared" si="1"/>
        <v>#DIV/0!</v>
      </c>
      <c r="H17" s="25"/>
      <c r="I17" s="25"/>
      <c r="J17" s="25" t="e">
        <f t="shared" si="2"/>
        <v>#DIV/0!</v>
      </c>
      <c r="K17" s="25"/>
      <c r="L17" s="25"/>
      <c r="M17" s="25" t="e">
        <f t="shared" si="3"/>
        <v>#DIV/0!</v>
      </c>
      <c r="N17" s="25"/>
      <c r="O17" s="25">
        <v>5</v>
      </c>
      <c r="P17" s="25" t="e">
        <f t="shared" si="4"/>
        <v>#DIV/0!</v>
      </c>
      <c r="Q17" s="26"/>
      <c r="R17" s="26"/>
      <c r="S17" s="26" t="e">
        <f t="shared" si="5"/>
        <v>#DIV/0!</v>
      </c>
      <c r="T17" s="26"/>
      <c r="U17" s="26"/>
      <c r="V17" s="26" t="e">
        <f t="shared" si="6"/>
        <v>#DIV/0!</v>
      </c>
      <c r="W17" s="26"/>
      <c r="X17" s="26"/>
      <c r="Y17" s="26" t="e">
        <f t="shared" si="7"/>
        <v>#DIV/0!</v>
      </c>
      <c r="Z17" s="26"/>
      <c r="AA17" s="26"/>
      <c r="AB17" s="26" t="e">
        <f t="shared" si="8"/>
        <v>#DIV/0!</v>
      </c>
    </row>
    <row r="18" spans="1:28" ht="31.5" customHeight="1">
      <c r="A18" s="40" t="s">
        <v>8</v>
      </c>
      <c r="B18" s="27">
        <f t="shared" si="9"/>
        <v>14.4</v>
      </c>
      <c r="C18" s="16">
        <f t="shared" si="10"/>
        <v>129.5</v>
      </c>
      <c r="D18" s="27">
        <f t="shared" si="0"/>
        <v>899.3055555555555</v>
      </c>
      <c r="E18" s="27"/>
      <c r="F18" s="25"/>
      <c r="G18" s="25" t="e">
        <f t="shared" si="1"/>
        <v>#DIV/0!</v>
      </c>
      <c r="H18" s="25">
        <v>10</v>
      </c>
      <c r="I18" s="25">
        <v>111.8</v>
      </c>
      <c r="J18" s="25">
        <f t="shared" si="2"/>
        <v>1118</v>
      </c>
      <c r="K18" s="25"/>
      <c r="L18" s="25">
        <v>3</v>
      </c>
      <c r="M18" s="25" t="e">
        <f t="shared" si="3"/>
        <v>#DIV/0!</v>
      </c>
      <c r="N18" s="25">
        <v>2.9</v>
      </c>
      <c r="O18" s="25">
        <v>3.4</v>
      </c>
      <c r="P18" s="25">
        <f t="shared" si="4"/>
        <v>117.24137931034481</v>
      </c>
      <c r="Q18" s="26"/>
      <c r="R18" s="26">
        <v>3</v>
      </c>
      <c r="S18" s="26" t="e">
        <f t="shared" si="5"/>
        <v>#DIV/0!</v>
      </c>
      <c r="T18" s="26">
        <v>1.4</v>
      </c>
      <c r="U18" s="26">
        <v>7.9</v>
      </c>
      <c r="V18" s="26">
        <f t="shared" si="6"/>
        <v>564.2857142857143</v>
      </c>
      <c r="W18" s="26"/>
      <c r="X18" s="26">
        <v>0.4</v>
      </c>
      <c r="Y18" s="26" t="e">
        <f t="shared" si="7"/>
        <v>#DIV/0!</v>
      </c>
      <c r="Z18" s="26">
        <v>0.1</v>
      </c>
      <c r="AA18" s="26"/>
      <c r="AB18" s="26">
        <f t="shared" si="8"/>
        <v>0</v>
      </c>
    </row>
    <row r="19" spans="1:28" ht="17.25" customHeight="1">
      <c r="A19" s="39" t="s">
        <v>25</v>
      </c>
      <c r="B19" s="27">
        <f t="shared" si="9"/>
        <v>1030.3</v>
      </c>
      <c r="C19" s="16">
        <f t="shared" si="10"/>
        <v>1804.2999999999997</v>
      </c>
      <c r="D19" s="27">
        <f t="shared" si="0"/>
        <v>175.12375036397162</v>
      </c>
      <c r="E19" s="27"/>
      <c r="F19" s="25"/>
      <c r="G19" s="25" t="e">
        <f t="shared" si="1"/>
        <v>#DIV/0!</v>
      </c>
      <c r="H19" s="25">
        <v>375</v>
      </c>
      <c r="I19" s="25">
        <v>475.6</v>
      </c>
      <c r="J19" s="25">
        <f t="shared" si="2"/>
        <v>126.82666666666667</v>
      </c>
      <c r="K19" s="25">
        <v>52</v>
      </c>
      <c r="L19" s="25">
        <v>76.3</v>
      </c>
      <c r="M19" s="25">
        <f t="shared" si="3"/>
        <v>146.73076923076923</v>
      </c>
      <c r="N19" s="25">
        <v>102.7</v>
      </c>
      <c r="O19" s="25">
        <v>130.2</v>
      </c>
      <c r="P19" s="25">
        <f t="shared" si="4"/>
        <v>126.77702044790651</v>
      </c>
      <c r="Q19" s="26">
        <v>132.5</v>
      </c>
      <c r="R19" s="26">
        <v>263.4</v>
      </c>
      <c r="S19" s="26">
        <f t="shared" si="5"/>
        <v>198.79245283018867</v>
      </c>
      <c r="T19" s="26">
        <v>261.9</v>
      </c>
      <c r="U19" s="26">
        <v>337.2</v>
      </c>
      <c r="V19" s="26">
        <f t="shared" si="6"/>
        <v>128.75143184421535</v>
      </c>
      <c r="W19" s="26">
        <v>100</v>
      </c>
      <c r="X19" s="26">
        <v>463.5</v>
      </c>
      <c r="Y19" s="26">
        <f t="shared" si="7"/>
        <v>463.5</v>
      </c>
      <c r="Z19" s="26">
        <v>6.2</v>
      </c>
      <c r="AA19" s="26">
        <v>58.1</v>
      </c>
      <c r="AB19" s="26">
        <f t="shared" si="8"/>
        <v>937.0967741935484</v>
      </c>
    </row>
    <row r="20" spans="1:28" ht="29.25" customHeight="1">
      <c r="A20" s="40" t="s">
        <v>30</v>
      </c>
      <c r="B20" s="27">
        <f t="shared" si="9"/>
        <v>0</v>
      </c>
      <c r="C20" s="16">
        <f t="shared" si="10"/>
        <v>0</v>
      </c>
      <c r="D20" s="27" t="e">
        <f t="shared" si="0"/>
        <v>#DIV/0!</v>
      </c>
      <c r="E20" s="27"/>
      <c r="F20" s="25"/>
      <c r="G20" s="25" t="e">
        <f t="shared" si="1"/>
        <v>#DIV/0!</v>
      </c>
      <c r="H20" s="25"/>
      <c r="I20" s="25"/>
      <c r="J20" s="25" t="e">
        <f t="shared" si="2"/>
        <v>#DIV/0!</v>
      </c>
      <c r="K20" s="25"/>
      <c r="L20" s="25"/>
      <c r="M20" s="25" t="e">
        <f t="shared" si="3"/>
        <v>#DIV/0!</v>
      </c>
      <c r="N20" s="25"/>
      <c r="O20" s="25"/>
      <c r="P20" s="25" t="e">
        <f t="shared" si="4"/>
        <v>#DIV/0!</v>
      </c>
      <c r="Q20" s="26"/>
      <c r="R20" s="26"/>
      <c r="S20" s="26" t="e">
        <f t="shared" si="5"/>
        <v>#DIV/0!</v>
      </c>
      <c r="T20" s="26"/>
      <c r="U20" s="26"/>
      <c r="V20" s="26" t="e">
        <f t="shared" si="6"/>
        <v>#DIV/0!</v>
      </c>
      <c r="W20" s="26"/>
      <c r="X20" s="26"/>
      <c r="Y20" s="26" t="e">
        <f t="shared" si="7"/>
        <v>#DIV/0!</v>
      </c>
      <c r="Z20" s="26"/>
      <c r="AA20" s="26"/>
      <c r="AB20" s="26" t="e">
        <f t="shared" si="8"/>
        <v>#DIV/0!</v>
      </c>
    </row>
    <row r="21" spans="1:28" ht="17.25" customHeight="1">
      <c r="A21" s="40" t="s">
        <v>7</v>
      </c>
      <c r="B21" s="27">
        <f t="shared" si="9"/>
        <v>130</v>
      </c>
      <c r="C21" s="16">
        <f t="shared" si="10"/>
        <v>149.9</v>
      </c>
      <c r="D21" s="27">
        <f t="shared" si="0"/>
        <v>115.3076923076923</v>
      </c>
      <c r="E21" s="27">
        <v>130</v>
      </c>
      <c r="F21" s="25">
        <v>149.9</v>
      </c>
      <c r="G21" s="25">
        <f t="shared" si="1"/>
        <v>115.3076923076923</v>
      </c>
      <c r="H21" s="25"/>
      <c r="I21" s="25"/>
      <c r="J21" s="25" t="e">
        <f t="shared" si="2"/>
        <v>#DIV/0!</v>
      </c>
      <c r="K21" s="25"/>
      <c r="L21" s="25"/>
      <c r="M21" s="25" t="e">
        <f t="shared" si="3"/>
        <v>#DIV/0!</v>
      </c>
      <c r="N21" s="25"/>
      <c r="O21" s="25"/>
      <c r="P21" s="25" t="e">
        <f t="shared" si="4"/>
        <v>#DIV/0!</v>
      </c>
      <c r="Q21" s="26"/>
      <c r="R21" s="26"/>
      <c r="S21" s="26" t="e">
        <f t="shared" si="5"/>
        <v>#DIV/0!</v>
      </c>
      <c r="T21" s="26"/>
      <c r="U21" s="26"/>
      <c r="V21" s="26" t="e">
        <f t="shared" si="6"/>
        <v>#DIV/0!</v>
      </c>
      <c r="W21" s="26"/>
      <c r="X21" s="26"/>
      <c r="Y21" s="26" t="e">
        <f t="shared" si="7"/>
        <v>#DIV/0!</v>
      </c>
      <c r="Z21" s="26"/>
      <c r="AA21" s="26"/>
      <c r="AB21" s="26" t="e">
        <f t="shared" si="8"/>
        <v>#DIV/0!</v>
      </c>
    </row>
    <row r="22" spans="1:28" ht="17.25" customHeight="1">
      <c r="A22" s="41" t="s">
        <v>12</v>
      </c>
      <c r="B22" s="27">
        <f t="shared" si="9"/>
        <v>0</v>
      </c>
      <c r="C22" s="16">
        <f t="shared" si="10"/>
        <v>0</v>
      </c>
      <c r="D22" s="27" t="e">
        <f t="shared" si="0"/>
        <v>#DIV/0!</v>
      </c>
      <c r="E22" s="27"/>
      <c r="F22" s="25"/>
      <c r="G22" s="25" t="e">
        <f t="shared" si="1"/>
        <v>#DIV/0!</v>
      </c>
      <c r="H22" s="25"/>
      <c r="I22" s="25"/>
      <c r="J22" s="25" t="e">
        <f t="shared" si="2"/>
        <v>#DIV/0!</v>
      </c>
      <c r="K22" s="25"/>
      <c r="L22" s="25"/>
      <c r="M22" s="25" t="e">
        <f t="shared" si="3"/>
        <v>#DIV/0!</v>
      </c>
      <c r="N22" s="25"/>
      <c r="O22" s="25"/>
      <c r="P22" s="25" t="e">
        <f t="shared" si="4"/>
        <v>#DIV/0!</v>
      </c>
      <c r="Q22" s="26"/>
      <c r="R22" s="26"/>
      <c r="S22" s="26" t="e">
        <f t="shared" si="5"/>
        <v>#DIV/0!</v>
      </c>
      <c r="T22" s="26"/>
      <c r="U22" s="26"/>
      <c r="V22" s="26" t="e">
        <f t="shared" si="6"/>
        <v>#DIV/0!</v>
      </c>
      <c r="W22" s="26"/>
      <c r="X22" s="26"/>
      <c r="Y22" s="26" t="e">
        <f t="shared" si="7"/>
        <v>#DIV/0!</v>
      </c>
      <c r="Z22" s="26"/>
      <c r="AA22" s="26"/>
      <c r="AB22" s="26" t="e">
        <f t="shared" si="8"/>
        <v>#DIV/0!</v>
      </c>
    </row>
    <row r="23" spans="1:28" s="32" customFormat="1" ht="17.25" customHeight="1">
      <c r="A23" s="42" t="s">
        <v>16</v>
      </c>
      <c r="B23" s="33">
        <f>SUM(B24:B29)</f>
        <v>468.29999999999995</v>
      </c>
      <c r="C23" s="33">
        <f>SUM(C24:C29)</f>
        <v>599.6999999999999</v>
      </c>
      <c r="D23" s="33">
        <f t="shared" si="0"/>
        <v>128.05893657911597</v>
      </c>
      <c r="E23" s="33">
        <f>SUM(E24:E29)</f>
        <v>316.3</v>
      </c>
      <c r="F23" s="33">
        <f>SUM(F24:F29)</f>
        <v>375.29999999999995</v>
      </c>
      <c r="G23" s="37">
        <f t="shared" si="1"/>
        <v>118.65317736326271</v>
      </c>
      <c r="H23" s="33">
        <f>SUM(H24:H29)</f>
        <v>131.8</v>
      </c>
      <c r="I23" s="33">
        <f>SUM(I24:I29)</f>
        <v>121</v>
      </c>
      <c r="J23" s="37">
        <f t="shared" si="2"/>
        <v>91.80576631259483</v>
      </c>
      <c r="K23" s="33">
        <f>SUM(K24:K29)</f>
        <v>6.5</v>
      </c>
      <c r="L23" s="33">
        <f>SUM(L24:L29)</f>
        <v>52.400000000000006</v>
      </c>
      <c r="M23" s="37">
        <f t="shared" si="3"/>
        <v>806.1538461538463</v>
      </c>
      <c r="N23" s="33">
        <f>SUM(N24:N29)</f>
        <v>0</v>
      </c>
      <c r="O23" s="33">
        <f>SUM(O24:O29)</f>
        <v>0</v>
      </c>
      <c r="P23" s="37" t="e">
        <f t="shared" si="4"/>
        <v>#DIV/0!</v>
      </c>
      <c r="Q23" s="33">
        <f>SUM(Q24:Q29)</f>
        <v>0</v>
      </c>
      <c r="R23" s="33">
        <f>SUM(R24:R29)</f>
        <v>1.9</v>
      </c>
      <c r="S23" s="38" t="e">
        <f t="shared" si="5"/>
        <v>#DIV/0!</v>
      </c>
      <c r="T23" s="33">
        <f>SUM(T24:T29)</f>
        <v>7</v>
      </c>
      <c r="U23" s="33">
        <f>SUM(U24:U29)</f>
        <v>35.1</v>
      </c>
      <c r="V23" s="38">
        <f t="shared" si="6"/>
        <v>501.42857142857144</v>
      </c>
      <c r="W23" s="33">
        <f>SUM(W24:W29)</f>
        <v>0</v>
      </c>
      <c r="X23" s="33">
        <f>SUM(X24:X29)</f>
        <v>4.4</v>
      </c>
      <c r="Y23" s="38" t="e">
        <f t="shared" si="7"/>
        <v>#DIV/0!</v>
      </c>
      <c r="Z23" s="33">
        <f>SUM(Z24:Z29)</f>
        <v>6.7</v>
      </c>
      <c r="AA23" s="33">
        <f>SUM(AA24:AA29)</f>
        <v>9.6</v>
      </c>
      <c r="AB23" s="38">
        <f t="shared" si="8"/>
        <v>143.28358208955223</v>
      </c>
    </row>
    <row r="24" spans="1:28" ht="66" customHeight="1">
      <c r="A24" s="40" t="s">
        <v>17</v>
      </c>
      <c r="B24" s="27">
        <f aca="true" t="shared" si="11" ref="B24:B29">E24+H24+K24+N24+Q24+T24+W24+Z24</f>
        <v>362.7</v>
      </c>
      <c r="C24" s="16">
        <f aca="true" t="shared" si="12" ref="C24:C29">F24+I24+L24+O24+R24+U24+X24+AA24</f>
        <v>372.79999999999995</v>
      </c>
      <c r="D24" s="27">
        <f t="shared" si="0"/>
        <v>102.784670526606</v>
      </c>
      <c r="E24" s="27">
        <v>247.4</v>
      </c>
      <c r="F24" s="25">
        <v>248.4</v>
      </c>
      <c r="G24" s="25">
        <f t="shared" si="1"/>
        <v>100.4042037186742</v>
      </c>
      <c r="H24" s="25">
        <v>108.8</v>
      </c>
      <c r="I24" s="25">
        <v>66.8</v>
      </c>
      <c r="J24" s="25">
        <f t="shared" si="2"/>
        <v>61.39705882352941</v>
      </c>
      <c r="K24" s="25">
        <v>3.5</v>
      </c>
      <c r="L24" s="25">
        <v>18.3</v>
      </c>
      <c r="M24" s="25">
        <f t="shared" si="3"/>
        <v>522.8571428571429</v>
      </c>
      <c r="N24" s="25"/>
      <c r="O24" s="25"/>
      <c r="P24" s="25" t="e">
        <f t="shared" si="4"/>
        <v>#DIV/0!</v>
      </c>
      <c r="Q24" s="26"/>
      <c r="R24" s="26">
        <v>1.9</v>
      </c>
      <c r="S24" s="26" t="e">
        <f t="shared" si="5"/>
        <v>#DIV/0!</v>
      </c>
      <c r="T24" s="26">
        <v>3</v>
      </c>
      <c r="U24" s="26">
        <v>33</v>
      </c>
      <c r="V24" s="26">
        <f t="shared" si="6"/>
        <v>1100</v>
      </c>
      <c r="W24" s="26"/>
      <c r="X24" s="26">
        <v>4.4</v>
      </c>
      <c r="Y24" s="26" t="e">
        <f t="shared" si="7"/>
        <v>#DIV/0!</v>
      </c>
      <c r="Z24" s="26"/>
      <c r="AA24" s="26"/>
      <c r="AB24" s="26" t="e">
        <f t="shared" si="8"/>
        <v>#DIV/0!</v>
      </c>
    </row>
    <row r="25" spans="1:28" ht="34.5" customHeight="1">
      <c r="A25" s="40" t="s">
        <v>11</v>
      </c>
      <c r="B25" s="27">
        <f t="shared" si="11"/>
        <v>17.4</v>
      </c>
      <c r="C25" s="16">
        <f t="shared" si="12"/>
        <v>18.6</v>
      </c>
      <c r="D25" s="27">
        <f t="shared" si="0"/>
        <v>106.89655172413795</v>
      </c>
      <c r="E25" s="27">
        <v>17.4</v>
      </c>
      <c r="F25" s="25">
        <v>18.6</v>
      </c>
      <c r="G25" s="25">
        <f t="shared" si="1"/>
        <v>106.89655172413795</v>
      </c>
      <c r="H25" s="25"/>
      <c r="I25" s="25"/>
      <c r="J25" s="25" t="e">
        <f t="shared" si="2"/>
        <v>#DIV/0!</v>
      </c>
      <c r="K25" s="25"/>
      <c r="L25" s="25"/>
      <c r="M25" s="25" t="e">
        <f t="shared" si="3"/>
        <v>#DIV/0!</v>
      </c>
      <c r="N25" s="25"/>
      <c r="O25" s="25"/>
      <c r="P25" s="25" t="e">
        <f t="shared" si="4"/>
        <v>#DIV/0!</v>
      </c>
      <c r="Q25" s="26"/>
      <c r="R25" s="26"/>
      <c r="S25" s="26" t="e">
        <f t="shared" si="5"/>
        <v>#DIV/0!</v>
      </c>
      <c r="T25" s="26"/>
      <c r="U25" s="26"/>
      <c r="V25" s="26" t="e">
        <f t="shared" si="6"/>
        <v>#DIV/0!</v>
      </c>
      <c r="W25" s="26"/>
      <c r="X25" s="26"/>
      <c r="Y25" s="26" t="e">
        <f t="shared" si="7"/>
        <v>#DIV/0!</v>
      </c>
      <c r="Z25" s="26"/>
      <c r="AA25" s="26"/>
      <c r="AB25" s="26" t="e">
        <f t="shared" si="8"/>
        <v>#DIV/0!</v>
      </c>
    </row>
    <row r="26" spans="1:28" ht="30.75" customHeight="1">
      <c r="A26" s="40" t="s">
        <v>18</v>
      </c>
      <c r="B26" s="27">
        <f t="shared" si="11"/>
        <v>16.2</v>
      </c>
      <c r="C26" s="16">
        <f t="shared" si="12"/>
        <v>22.299999999999997</v>
      </c>
      <c r="D26" s="27">
        <f t="shared" si="0"/>
        <v>137.6543209876543</v>
      </c>
      <c r="E26" s="27">
        <v>2.5</v>
      </c>
      <c r="F26" s="25">
        <v>1.7</v>
      </c>
      <c r="G26" s="25">
        <f t="shared" si="1"/>
        <v>68</v>
      </c>
      <c r="H26" s="25"/>
      <c r="I26" s="25"/>
      <c r="J26" s="25" t="e">
        <f t="shared" si="2"/>
        <v>#DIV/0!</v>
      </c>
      <c r="K26" s="25">
        <v>3</v>
      </c>
      <c r="L26" s="25">
        <v>8.9</v>
      </c>
      <c r="M26" s="25">
        <f t="shared" si="3"/>
        <v>296.6666666666667</v>
      </c>
      <c r="N26" s="25"/>
      <c r="O26" s="25"/>
      <c r="P26" s="25" t="e">
        <f t="shared" si="4"/>
        <v>#DIV/0!</v>
      </c>
      <c r="Q26" s="26"/>
      <c r="R26" s="26"/>
      <c r="S26" s="26" t="e">
        <f t="shared" si="5"/>
        <v>#DIV/0!</v>
      </c>
      <c r="T26" s="26">
        <v>4</v>
      </c>
      <c r="U26" s="26">
        <v>2.1</v>
      </c>
      <c r="V26" s="26">
        <f t="shared" si="6"/>
        <v>52.5</v>
      </c>
      <c r="W26" s="26"/>
      <c r="X26" s="26"/>
      <c r="Y26" s="26" t="e">
        <f t="shared" si="7"/>
        <v>#DIV/0!</v>
      </c>
      <c r="Z26" s="26">
        <v>6.7</v>
      </c>
      <c r="AA26" s="26">
        <v>9.6</v>
      </c>
      <c r="AB26" s="26">
        <f t="shared" si="8"/>
        <v>143.28358208955223</v>
      </c>
    </row>
    <row r="27" spans="1:28" ht="30.75" customHeight="1">
      <c r="A27" s="40" t="s">
        <v>19</v>
      </c>
      <c r="B27" s="27">
        <f t="shared" si="11"/>
        <v>46</v>
      </c>
      <c r="C27" s="16">
        <f t="shared" si="12"/>
        <v>53.7</v>
      </c>
      <c r="D27" s="27">
        <f t="shared" si="0"/>
        <v>116.73913043478261</v>
      </c>
      <c r="E27" s="27">
        <v>23</v>
      </c>
      <c r="F27" s="25">
        <v>30.5</v>
      </c>
      <c r="G27" s="25">
        <f t="shared" si="1"/>
        <v>132.6086956521739</v>
      </c>
      <c r="H27" s="25">
        <v>23</v>
      </c>
      <c r="I27" s="25">
        <v>23.2</v>
      </c>
      <c r="J27" s="25">
        <f t="shared" si="2"/>
        <v>100.8695652173913</v>
      </c>
      <c r="K27" s="25"/>
      <c r="L27" s="25"/>
      <c r="M27" s="25" t="e">
        <f t="shared" si="3"/>
        <v>#DIV/0!</v>
      </c>
      <c r="N27" s="25"/>
      <c r="O27" s="25"/>
      <c r="P27" s="25" t="e">
        <f t="shared" si="4"/>
        <v>#DIV/0!</v>
      </c>
      <c r="Q27" s="26"/>
      <c r="R27" s="26"/>
      <c r="S27" s="26" t="e">
        <f t="shared" si="5"/>
        <v>#DIV/0!</v>
      </c>
      <c r="T27" s="26"/>
      <c r="U27" s="26"/>
      <c r="V27" s="26" t="e">
        <f t="shared" si="6"/>
        <v>#DIV/0!</v>
      </c>
      <c r="W27" s="26"/>
      <c r="X27" s="26"/>
      <c r="Y27" s="26" t="e">
        <f t="shared" si="7"/>
        <v>#DIV/0!</v>
      </c>
      <c r="Z27" s="26"/>
      <c r="AA27" s="26"/>
      <c r="AB27" s="26" t="e">
        <f t="shared" si="8"/>
        <v>#DIV/0!</v>
      </c>
    </row>
    <row r="28" spans="1:28" ht="33" customHeight="1">
      <c r="A28" s="40" t="s">
        <v>20</v>
      </c>
      <c r="B28" s="27">
        <f t="shared" si="11"/>
        <v>26</v>
      </c>
      <c r="C28" s="16">
        <f t="shared" si="12"/>
        <v>31.4</v>
      </c>
      <c r="D28" s="27">
        <f t="shared" si="0"/>
        <v>120.76923076923076</v>
      </c>
      <c r="E28" s="27">
        <v>26</v>
      </c>
      <c r="F28" s="25">
        <v>31.4</v>
      </c>
      <c r="G28" s="25">
        <f t="shared" si="1"/>
        <v>120.76923076923076</v>
      </c>
      <c r="H28" s="25"/>
      <c r="I28" s="25"/>
      <c r="J28" s="25" t="e">
        <f t="shared" si="2"/>
        <v>#DIV/0!</v>
      </c>
      <c r="K28" s="25"/>
      <c r="L28" s="25"/>
      <c r="M28" s="25" t="e">
        <f t="shared" si="3"/>
        <v>#DIV/0!</v>
      </c>
      <c r="N28" s="25"/>
      <c r="O28" s="25"/>
      <c r="P28" s="25" t="e">
        <f t="shared" si="4"/>
        <v>#DIV/0!</v>
      </c>
      <c r="Q28" s="26"/>
      <c r="R28" s="26"/>
      <c r="S28" s="26" t="e">
        <f t="shared" si="5"/>
        <v>#DIV/0!</v>
      </c>
      <c r="T28" s="26"/>
      <c r="U28" s="26"/>
      <c r="V28" s="26" t="e">
        <f t="shared" si="6"/>
        <v>#DIV/0!</v>
      </c>
      <c r="W28" s="26"/>
      <c r="X28" s="26"/>
      <c r="Y28" s="26" t="e">
        <f t="shared" si="7"/>
        <v>#DIV/0!</v>
      </c>
      <c r="Z28" s="26"/>
      <c r="AA28" s="26"/>
      <c r="AB28" s="26" t="e">
        <f t="shared" si="8"/>
        <v>#DIV/0!</v>
      </c>
    </row>
    <row r="29" spans="1:28" ht="18" customHeight="1">
      <c r="A29" s="40" t="s">
        <v>21</v>
      </c>
      <c r="B29" s="27">
        <f t="shared" si="11"/>
        <v>0</v>
      </c>
      <c r="C29" s="16">
        <f t="shared" si="12"/>
        <v>100.9</v>
      </c>
      <c r="D29" s="27" t="e">
        <f t="shared" si="0"/>
        <v>#DIV/0!</v>
      </c>
      <c r="E29" s="27"/>
      <c r="F29" s="25">
        <v>44.7</v>
      </c>
      <c r="G29" s="25" t="e">
        <f t="shared" si="1"/>
        <v>#DIV/0!</v>
      </c>
      <c r="H29" s="25"/>
      <c r="I29" s="25">
        <v>31</v>
      </c>
      <c r="J29" s="25" t="e">
        <f t="shared" si="2"/>
        <v>#DIV/0!</v>
      </c>
      <c r="K29" s="25"/>
      <c r="L29" s="25">
        <v>25.2</v>
      </c>
      <c r="M29" s="25" t="e">
        <f t="shared" si="3"/>
        <v>#DIV/0!</v>
      </c>
      <c r="N29" s="25"/>
      <c r="O29" s="25"/>
      <c r="P29" s="25" t="e">
        <f t="shared" si="4"/>
        <v>#DIV/0!</v>
      </c>
      <c r="Q29" s="26"/>
      <c r="R29" s="26"/>
      <c r="S29" s="26" t="e">
        <f t="shared" si="5"/>
        <v>#DIV/0!</v>
      </c>
      <c r="T29" s="26"/>
      <c r="U29" s="26"/>
      <c r="V29" s="26" t="e">
        <f t="shared" si="6"/>
        <v>#DIV/0!</v>
      </c>
      <c r="W29" s="26"/>
      <c r="X29" s="26"/>
      <c r="Y29" s="26" t="e">
        <f t="shared" si="7"/>
        <v>#DIV/0!</v>
      </c>
      <c r="Z29" s="26"/>
      <c r="AA29" s="26"/>
      <c r="AB29" s="26" t="e">
        <f t="shared" si="8"/>
        <v>#DIV/0!</v>
      </c>
    </row>
    <row r="30" spans="1:28" s="32" customFormat="1" ht="24" customHeight="1">
      <c r="A30" s="37" t="s">
        <v>23</v>
      </c>
      <c r="B30" s="33">
        <f>B11+B23</f>
        <v>8961.699999999999</v>
      </c>
      <c r="C30" s="33">
        <f>C11+C23</f>
        <v>12851.1</v>
      </c>
      <c r="D30" s="33">
        <f t="shared" si="0"/>
        <v>143.40024772085656</v>
      </c>
      <c r="E30" s="33">
        <f>E11+E23</f>
        <v>5858.2</v>
      </c>
      <c r="F30" s="33">
        <f>F11+F23</f>
        <v>7732.299999999999</v>
      </c>
      <c r="G30" s="37">
        <f t="shared" si="1"/>
        <v>131.99105527295072</v>
      </c>
      <c r="H30" s="33">
        <f>H11+H23</f>
        <v>2262.8</v>
      </c>
      <c r="I30" s="33">
        <f>I11+I23</f>
        <v>3293</v>
      </c>
      <c r="J30" s="37">
        <f t="shared" si="2"/>
        <v>145.5276648400212</v>
      </c>
      <c r="K30" s="33">
        <f>K11+K23</f>
        <v>92.3</v>
      </c>
      <c r="L30" s="33">
        <f>L11+L23</f>
        <v>193.6</v>
      </c>
      <c r="M30" s="37">
        <f t="shared" si="3"/>
        <v>209.75081256771398</v>
      </c>
      <c r="N30" s="33">
        <f>N11+N23</f>
        <v>124.4</v>
      </c>
      <c r="O30" s="33">
        <f>O11+O23</f>
        <v>195.89999999999998</v>
      </c>
      <c r="P30" s="37">
        <f t="shared" si="4"/>
        <v>157.47588424437296</v>
      </c>
      <c r="Q30" s="33">
        <f>Q11+Q23</f>
        <v>153.5</v>
      </c>
      <c r="R30" s="33">
        <f>R11+R23</f>
        <v>339.29999999999995</v>
      </c>
      <c r="S30" s="38">
        <f t="shared" si="5"/>
        <v>221.0423452768729</v>
      </c>
      <c r="T30" s="33">
        <f>T11+T23</f>
        <v>303.5</v>
      </c>
      <c r="U30" s="33">
        <f>U11+U23</f>
        <v>432.3</v>
      </c>
      <c r="V30" s="38">
        <f t="shared" si="6"/>
        <v>142.43822075782538</v>
      </c>
      <c r="W30" s="33">
        <f>W11+W23</f>
        <v>114</v>
      </c>
      <c r="X30" s="33">
        <f>X11+X23</f>
        <v>491.09999999999997</v>
      </c>
      <c r="Y30" s="38">
        <f t="shared" si="7"/>
        <v>430.78947368421046</v>
      </c>
      <c r="Z30" s="33">
        <f>Z11+Z23</f>
        <v>53.00000000000001</v>
      </c>
      <c r="AA30" s="33">
        <f>AA11+AA23</f>
        <v>173.6</v>
      </c>
      <c r="AB30" s="38">
        <f t="shared" si="8"/>
        <v>327.54716981132066</v>
      </c>
    </row>
    <row r="41" ht="15.75">
      <c r="E41" s="5"/>
    </row>
  </sheetData>
  <sheetProtection/>
  <mergeCells count="16">
    <mergeCell ref="E8:AB8"/>
    <mergeCell ref="N9:P9"/>
    <mergeCell ref="E9:G9"/>
    <mergeCell ref="H9:J9"/>
    <mergeCell ref="A8:A10"/>
    <mergeCell ref="K9:M9"/>
    <mergeCell ref="X7:Y7"/>
    <mergeCell ref="Z9:AB9"/>
    <mergeCell ref="W1:Y1"/>
    <mergeCell ref="A4:Y4"/>
    <mergeCell ref="A5:Y5"/>
    <mergeCell ref="A3:Y3"/>
    <mergeCell ref="Q9:S9"/>
    <mergeCell ref="B8:D9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SheetLayoutView="100" zoomScalePageLayoutView="0" workbookViewId="0" topLeftCell="A16">
      <pane xSplit="1" topLeftCell="B1" activePane="topRight" state="frozen"/>
      <selection pane="topLeft" activeCell="A4" sqref="A4"/>
      <selection pane="topRight" activeCell="AA30" sqref="AA30"/>
    </sheetView>
  </sheetViews>
  <sheetFormatPr defaultColWidth="9.140625" defaultRowHeight="12.75"/>
  <cols>
    <col min="1" max="1" width="39.140625" style="4" customWidth="1"/>
    <col min="2" max="2" width="13.140625" style="4" customWidth="1"/>
    <col min="3" max="3" width="14.421875" style="4" customWidth="1"/>
    <col min="4" max="4" width="9.7109375" style="4" customWidth="1"/>
    <col min="5" max="5" width="11.421875" style="4" customWidth="1"/>
    <col min="6" max="6" width="9.140625" style="4" customWidth="1"/>
    <col min="7" max="7" width="9.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9.421875" style="4" customWidth="1"/>
    <col min="14" max="15" width="9.140625" style="4" customWidth="1"/>
    <col min="16" max="16" width="9.42187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9.57421875" style="4" customWidth="1"/>
    <col min="23" max="24" width="9.140625" style="4" customWidth="1"/>
    <col min="25" max="25" width="15.421875" style="4" customWidth="1"/>
    <col min="26" max="16384" width="9.140625" style="4" customWidth="1"/>
  </cols>
  <sheetData>
    <row r="1" spans="1:25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7" t="s">
        <v>32</v>
      </c>
      <c r="X1" s="47"/>
      <c r="Y1" s="47"/>
    </row>
    <row r="2" spans="1:25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9.75" customHeight="1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customHeight="1">
      <c r="A5" s="47" t="s">
        <v>53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4.5" customHeight="1" hidden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3" t="s">
        <v>3</v>
      </c>
      <c r="Y7" s="43"/>
    </row>
    <row r="8" spans="1:28" ht="15.75" customHeight="1">
      <c r="A8" s="52" t="s">
        <v>0</v>
      </c>
      <c r="B8" s="48" t="s">
        <v>13</v>
      </c>
      <c r="C8" s="48"/>
      <c r="D8" s="48"/>
      <c r="E8" s="49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51"/>
      <c r="AB8" s="53"/>
    </row>
    <row r="9" spans="1:28" ht="30" customHeight="1">
      <c r="A9" s="52"/>
      <c r="B9" s="48"/>
      <c r="C9" s="48"/>
      <c r="D9" s="48"/>
      <c r="E9" s="48" t="s">
        <v>14</v>
      </c>
      <c r="F9" s="48"/>
      <c r="G9" s="48"/>
      <c r="H9" s="48" t="s">
        <v>43</v>
      </c>
      <c r="I9" s="48"/>
      <c r="J9" s="48"/>
      <c r="K9" s="48" t="s">
        <v>38</v>
      </c>
      <c r="L9" s="48"/>
      <c r="M9" s="48"/>
      <c r="N9" s="48" t="s">
        <v>39</v>
      </c>
      <c r="O9" s="48"/>
      <c r="P9" s="48"/>
      <c r="Q9" s="48" t="s">
        <v>40</v>
      </c>
      <c r="R9" s="48"/>
      <c r="S9" s="48"/>
      <c r="T9" s="48" t="s">
        <v>41</v>
      </c>
      <c r="U9" s="48"/>
      <c r="V9" s="48"/>
      <c r="W9" s="48" t="s">
        <v>44</v>
      </c>
      <c r="X9" s="48"/>
      <c r="Y9" s="48"/>
      <c r="Z9" s="48" t="s">
        <v>42</v>
      </c>
      <c r="AA9" s="48"/>
      <c r="AB9" s="48"/>
    </row>
    <row r="10" spans="1:28" ht="78.75" customHeight="1">
      <c r="A10" s="52"/>
      <c r="B10" s="34" t="s">
        <v>54</v>
      </c>
      <c r="C10" s="34" t="s">
        <v>55</v>
      </c>
      <c r="D10" s="34" t="s">
        <v>31</v>
      </c>
      <c r="E10" s="34" t="s">
        <v>54</v>
      </c>
      <c r="F10" s="34" t="s">
        <v>55</v>
      </c>
      <c r="G10" s="34" t="s">
        <v>31</v>
      </c>
      <c r="H10" s="34" t="s">
        <v>54</v>
      </c>
      <c r="I10" s="34" t="s">
        <v>55</v>
      </c>
      <c r="J10" s="34" t="s">
        <v>31</v>
      </c>
      <c r="K10" s="34" t="s">
        <v>54</v>
      </c>
      <c r="L10" s="34" t="s">
        <v>55</v>
      </c>
      <c r="M10" s="34" t="s">
        <v>31</v>
      </c>
      <c r="N10" s="34" t="s">
        <v>54</v>
      </c>
      <c r="O10" s="34" t="s">
        <v>55</v>
      </c>
      <c r="P10" s="34" t="s">
        <v>31</v>
      </c>
      <c r="Q10" s="34" t="s">
        <v>54</v>
      </c>
      <c r="R10" s="34" t="s">
        <v>55</v>
      </c>
      <c r="S10" s="34" t="s">
        <v>31</v>
      </c>
      <c r="T10" s="34" t="s">
        <v>54</v>
      </c>
      <c r="U10" s="34" t="s">
        <v>55</v>
      </c>
      <c r="V10" s="34" t="s">
        <v>31</v>
      </c>
      <c r="W10" s="34" t="s">
        <v>54</v>
      </c>
      <c r="X10" s="34" t="s">
        <v>55</v>
      </c>
      <c r="Y10" s="34" t="s">
        <v>31</v>
      </c>
      <c r="Z10" s="34" t="s">
        <v>54</v>
      </c>
      <c r="AA10" s="34" t="s">
        <v>55</v>
      </c>
      <c r="AB10" s="34" t="s">
        <v>31</v>
      </c>
    </row>
    <row r="11" spans="1:28" s="32" customFormat="1" ht="22.5" customHeight="1">
      <c r="A11" s="36" t="s">
        <v>15</v>
      </c>
      <c r="B11" s="33">
        <f>SUM(B12:B22)</f>
        <v>2567.3</v>
      </c>
      <c r="C11" s="33">
        <f>SUM(C12:C22)</f>
        <v>12251.4</v>
      </c>
      <c r="D11" s="33">
        <f>C11/B11*100</f>
        <v>477.209519728898</v>
      </c>
      <c r="E11" s="33">
        <f>SUM(E12:E22)</f>
        <v>2278</v>
      </c>
      <c r="F11" s="33">
        <f>SUM(F12:F22)</f>
        <v>7356.999999999999</v>
      </c>
      <c r="G11" s="37">
        <f>F11/E11*100</f>
        <v>322.95873573309916</v>
      </c>
      <c r="H11" s="33">
        <f>SUM(H12:H22)</f>
        <v>696.5000000000001</v>
      </c>
      <c r="I11" s="33">
        <f>SUM(I12:I22)</f>
        <v>3172</v>
      </c>
      <c r="J11" s="37">
        <f>I11/H11*100</f>
        <v>455.4199569274945</v>
      </c>
      <c r="K11" s="33">
        <f>SUM(K12:K22)</f>
        <v>-10.5</v>
      </c>
      <c r="L11" s="33">
        <f>SUM(L12:L22)</f>
        <v>141.2</v>
      </c>
      <c r="M11" s="37">
        <f>L11/K11*100</f>
        <v>-1344.7619047619046</v>
      </c>
      <c r="N11" s="33">
        <f>SUM(N12:N22)</f>
        <v>0.10000000000000009</v>
      </c>
      <c r="O11" s="33">
        <f>SUM(O12:O22)</f>
        <v>195.89999999999998</v>
      </c>
      <c r="P11" s="37">
        <f>O11/N11*100</f>
        <v>195899.9999999998</v>
      </c>
      <c r="Q11" s="33">
        <f>SUM(Q12:Q22)</f>
        <v>-65.9</v>
      </c>
      <c r="R11" s="33">
        <f>SUM(R12:R22)</f>
        <v>337.4</v>
      </c>
      <c r="S11" s="38">
        <f>R11/Q11*100</f>
        <v>-511.9878603945371</v>
      </c>
      <c r="T11" s="33">
        <f>SUM(T12:T22)</f>
        <v>-70.6</v>
      </c>
      <c r="U11" s="33">
        <f>SUM(U12:U22)</f>
        <v>397.2</v>
      </c>
      <c r="V11" s="38">
        <f>U11/T11*100</f>
        <v>-562.6062322946176</v>
      </c>
      <c r="W11" s="33">
        <f>SUM(W12:W22)</f>
        <v>-137.1</v>
      </c>
      <c r="X11" s="33">
        <f>SUM(X12:X22)</f>
        <v>486.7</v>
      </c>
      <c r="Y11" s="38">
        <f>X11/W11*100</f>
        <v>-354.9963530269876</v>
      </c>
      <c r="Z11" s="33">
        <f>SUM(Z12:Z22)</f>
        <v>-123.2</v>
      </c>
      <c r="AA11" s="33">
        <f>SUM(AA12:AA22)</f>
        <v>164</v>
      </c>
      <c r="AB11" s="38">
        <f>AA11/Z11*100</f>
        <v>-133.11688311688312</v>
      </c>
    </row>
    <row r="12" spans="1:28" ht="17.25" customHeight="1">
      <c r="A12" s="39" t="s">
        <v>5</v>
      </c>
      <c r="B12" s="27">
        <f>E12+H12+K12+N12+Q12+T12+W12+Z12</f>
        <v>50.20000000000002</v>
      </c>
      <c r="C12" s="27">
        <f aca="true" t="shared" si="0" ref="C12:C22">F12+I12+L12+O12+R12+U12+X12+AA12</f>
        <v>5434.7</v>
      </c>
      <c r="D12" s="27">
        <f aca="true" t="shared" si="1" ref="D12:D30">C12/B12*100</f>
        <v>10826.095617529876</v>
      </c>
      <c r="E12" s="27">
        <v>-123.2</v>
      </c>
      <c r="F12" s="25">
        <v>3142.1</v>
      </c>
      <c r="G12" s="25">
        <f aca="true" t="shared" si="2" ref="G12:G30">F12/E12*100</f>
        <v>-2550.405844155844</v>
      </c>
      <c r="H12" s="25">
        <v>302</v>
      </c>
      <c r="I12" s="25">
        <v>1921.6</v>
      </c>
      <c r="J12" s="25">
        <f aca="true" t="shared" si="3" ref="J12:J30">I12/H12*100</f>
        <v>636.2913907284768</v>
      </c>
      <c r="K12" s="25">
        <v>4.8</v>
      </c>
      <c r="L12" s="25">
        <v>61.9</v>
      </c>
      <c r="M12" s="25">
        <f aca="true" t="shared" si="4" ref="M12:M30">L12/K12*100</f>
        <v>1289.5833333333335</v>
      </c>
      <c r="N12" s="25">
        <v>1.1</v>
      </c>
      <c r="O12" s="25">
        <v>57.3</v>
      </c>
      <c r="P12" s="25">
        <f aca="true" t="shared" si="5" ref="P12:P30">O12/N12*100</f>
        <v>5209.090909090909</v>
      </c>
      <c r="Q12" s="26">
        <v>-1.4</v>
      </c>
      <c r="R12" s="26">
        <v>71</v>
      </c>
      <c r="S12" s="38"/>
      <c r="T12" s="26">
        <v>-10.5</v>
      </c>
      <c r="U12" s="26">
        <v>52.1</v>
      </c>
      <c r="V12" s="26">
        <f aca="true" t="shared" si="6" ref="V12:V30">U12/T12*100</f>
        <v>-496.1904761904762</v>
      </c>
      <c r="W12" s="26">
        <v>-8.7</v>
      </c>
      <c r="X12" s="26">
        <v>22.8</v>
      </c>
      <c r="Y12" s="26">
        <f aca="true" t="shared" si="7" ref="Y12:Y30">X12/W12*100</f>
        <v>-262.0689655172414</v>
      </c>
      <c r="Z12" s="26">
        <v>-113.9</v>
      </c>
      <c r="AA12" s="26">
        <v>105.9</v>
      </c>
      <c r="AB12" s="26">
        <f aca="true" t="shared" si="8" ref="AB12:AB30">AA12/Z12*100</f>
        <v>-92.97629499561019</v>
      </c>
    </row>
    <row r="13" spans="1:28" ht="17.25" customHeight="1">
      <c r="A13" s="39" t="s">
        <v>27</v>
      </c>
      <c r="B13" s="27">
        <f aca="true" t="shared" si="9" ref="B13:C29">E13+H13+K13+N13+Q13+T13+W13+Z13</f>
        <v>2114.4</v>
      </c>
      <c r="C13" s="27">
        <f t="shared" si="0"/>
        <v>3292.4</v>
      </c>
      <c r="D13" s="27">
        <f t="shared" si="1"/>
        <v>155.71320469163828</v>
      </c>
      <c r="E13" s="27">
        <v>1688.7</v>
      </c>
      <c r="F13" s="25">
        <v>2629.4</v>
      </c>
      <c r="G13" s="25">
        <f t="shared" si="2"/>
        <v>155.70557233374785</v>
      </c>
      <c r="H13" s="25">
        <v>425.7</v>
      </c>
      <c r="I13" s="25">
        <v>663</v>
      </c>
      <c r="J13" s="25">
        <f t="shared" si="3"/>
        <v>155.74348132487668</v>
      </c>
      <c r="K13" s="25"/>
      <c r="L13" s="25"/>
      <c r="M13" s="25" t="e">
        <f t="shared" si="4"/>
        <v>#DIV/0!</v>
      </c>
      <c r="N13" s="25"/>
      <c r="O13" s="25"/>
      <c r="P13" s="25" t="e">
        <f t="shared" si="5"/>
        <v>#DIV/0!</v>
      </c>
      <c r="Q13" s="26"/>
      <c r="R13" s="26"/>
      <c r="S13" s="38"/>
      <c r="T13" s="26"/>
      <c r="U13" s="26"/>
      <c r="V13" s="26" t="e">
        <f t="shared" si="6"/>
        <v>#DIV/0!</v>
      </c>
      <c r="W13" s="26"/>
      <c r="X13" s="26"/>
      <c r="Y13" s="26" t="e">
        <f t="shared" si="7"/>
        <v>#DIV/0!</v>
      </c>
      <c r="Z13" s="26"/>
      <c r="AA13" s="26"/>
      <c r="AB13" s="26" t="e">
        <f t="shared" si="8"/>
        <v>#DIV/0!</v>
      </c>
    </row>
    <row r="14" spans="1:28" ht="35.25" customHeight="1">
      <c r="A14" s="40" t="s">
        <v>28</v>
      </c>
      <c r="B14" s="27">
        <f t="shared" si="9"/>
        <v>527.4</v>
      </c>
      <c r="C14" s="27">
        <f t="shared" si="0"/>
        <v>162.7</v>
      </c>
      <c r="D14" s="27">
        <f t="shared" si="1"/>
        <v>30.84945013272658</v>
      </c>
      <c r="E14" s="27">
        <v>527.4</v>
      </c>
      <c r="F14" s="25">
        <v>162.7</v>
      </c>
      <c r="G14" s="25">
        <f t="shared" si="2"/>
        <v>30.84945013272658</v>
      </c>
      <c r="H14" s="25"/>
      <c r="I14" s="25"/>
      <c r="J14" s="25" t="e">
        <f t="shared" si="3"/>
        <v>#DIV/0!</v>
      </c>
      <c r="K14" s="25"/>
      <c r="L14" s="25"/>
      <c r="M14" s="25" t="e">
        <f t="shared" si="4"/>
        <v>#DIV/0!</v>
      </c>
      <c r="N14" s="25"/>
      <c r="O14" s="25"/>
      <c r="P14" s="25" t="e">
        <f t="shared" si="5"/>
        <v>#DIV/0!</v>
      </c>
      <c r="Q14" s="26"/>
      <c r="R14" s="26"/>
      <c r="S14" s="38"/>
      <c r="T14" s="26"/>
      <c r="U14" s="26"/>
      <c r="V14" s="26" t="e">
        <f t="shared" si="6"/>
        <v>#DIV/0!</v>
      </c>
      <c r="W14" s="26"/>
      <c r="X14" s="26"/>
      <c r="Y14" s="26" t="e">
        <f t="shared" si="7"/>
        <v>#DIV/0!</v>
      </c>
      <c r="Z14" s="26"/>
      <c r="AA14" s="26"/>
      <c r="AB14" s="26" t="e">
        <f t="shared" si="8"/>
        <v>#DIV/0!</v>
      </c>
    </row>
    <row r="15" spans="1:28" ht="33" customHeight="1">
      <c r="A15" s="40" t="s">
        <v>6</v>
      </c>
      <c r="B15" s="27">
        <f t="shared" si="9"/>
        <v>-1.5</v>
      </c>
      <c r="C15" s="27">
        <f t="shared" si="0"/>
        <v>0</v>
      </c>
      <c r="D15" s="27">
        <f t="shared" si="1"/>
        <v>0</v>
      </c>
      <c r="E15" s="27">
        <v>-1.5</v>
      </c>
      <c r="F15" s="25"/>
      <c r="G15" s="25">
        <f t="shared" si="2"/>
        <v>0</v>
      </c>
      <c r="H15" s="25"/>
      <c r="I15" s="25"/>
      <c r="J15" s="25" t="e">
        <f t="shared" si="3"/>
        <v>#DIV/0!</v>
      </c>
      <c r="K15" s="25"/>
      <c r="L15" s="25"/>
      <c r="M15" s="25" t="e">
        <f t="shared" si="4"/>
        <v>#DIV/0!</v>
      </c>
      <c r="N15" s="25"/>
      <c r="O15" s="25"/>
      <c r="P15" s="25" t="e">
        <f t="shared" si="5"/>
        <v>#DIV/0!</v>
      </c>
      <c r="Q15" s="26"/>
      <c r="R15" s="26"/>
      <c r="S15" s="38"/>
      <c r="T15" s="26"/>
      <c r="U15" s="26"/>
      <c r="V15" s="26" t="e">
        <f t="shared" si="6"/>
        <v>#DIV/0!</v>
      </c>
      <c r="W15" s="26"/>
      <c r="X15" s="26"/>
      <c r="Y15" s="26" t="e">
        <f t="shared" si="7"/>
        <v>#DIV/0!</v>
      </c>
      <c r="Z15" s="26"/>
      <c r="AA15" s="26"/>
      <c r="AB15" s="26" t="e">
        <f t="shared" si="8"/>
        <v>#DIV/0!</v>
      </c>
    </row>
    <row r="16" spans="1:28" ht="33" customHeight="1">
      <c r="A16" s="40" t="s">
        <v>26</v>
      </c>
      <c r="B16" s="27">
        <f t="shared" si="9"/>
        <v>21.4</v>
      </c>
      <c r="C16" s="27">
        <f t="shared" si="0"/>
        <v>1261.1</v>
      </c>
      <c r="D16" s="27">
        <f t="shared" si="1"/>
        <v>5892.990654205607</v>
      </c>
      <c r="E16" s="27">
        <v>21.4</v>
      </c>
      <c r="F16" s="25">
        <v>1261.1</v>
      </c>
      <c r="G16" s="25">
        <f t="shared" si="2"/>
        <v>5892.990654205607</v>
      </c>
      <c r="H16" s="25"/>
      <c r="I16" s="25"/>
      <c r="J16" s="25" t="e">
        <f t="shared" si="3"/>
        <v>#DIV/0!</v>
      </c>
      <c r="K16" s="25"/>
      <c r="L16" s="25"/>
      <c r="M16" s="25" t="e">
        <f t="shared" si="4"/>
        <v>#DIV/0!</v>
      </c>
      <c r="N16" s="25"/>
      <c r="O16" s="25"/>
      <c r="P16" s="25" t="e">
        <f t="shared" si="5"/>
        <v>#DIV/0!</v>
      </c>
      <c r="Q16" s="26"/>
      <c r="R16" s="26"/>
      <c r="S16" s="38"/>
      <c r="T16" s="26"/>
      <c r="U16" s="26"/>
      <c r="V16" s="26" t="e">
        <f t="shared" si="6"/>
        <v>#DIV/0!</v>
      </c>
      <c r="W16" s="26"/>
      <c r="X16" s="26"/>
      <c r="Y16" s="26" t="e">
        <f t="shared" si="7"/>
        <v>#DIV/0!</v>
      </c>
      <c r="Z16" s="26"/>
      <c r="AA16" s="26"/>
      <c r="AB16" s="26" t="e">
        <f t="shared" si="8"/>
        <v>#DIV/0!</v>
      </c>
    </row>
    <row r="17" spans="1:28" ht="20.25" customHeight="1">
      <c r="A17" s="40" t="s">
        <v>10</v>
      </c>
      <c r="B17" s="27">
        <f t="shared" si="9"/>
        <v>0</v>
      </c>
      <c r="C17" s="27">
        <f t="shared" si="0"/>
        <v>16.8</v>
      </c>
      <c r="D17" s="27" t="e">
        <f t="shared" si="1"/>
        <v>#DIV/0!</v>
      </c>
      <c r="E17" s="27"/>
      <c r="F17" s="25">
        <v>11.8</v>
      </c>
      <c r="G17" s="25" t="e">
        <f t="shared" si="2"/>
        <v>#DIV/0!</v>
      </c>
      <c r="H17" s="25"/>
      <c r="I17" s="25"/>
      <c r="J17" s="25" t="e">
        <f t="shared" si="3"/>
        <v>#DIV/0!</v>
      </c>
      <c r="K17" s="25"/>
      <c r="L17" s="25"/>
      <c r="M17" s="25" t="e">
        <f t="shared" si="4"/>
        <v>#DIV/0!</v>
      </c>
      <c r="N17" s="25"/>
      <c r="O17" s="25">
        <v>5</v>
      </c>
      <c r="P17" s="25" t="e">
        <f t="shared" si="5"/>
        <v>#DIV/0!</v>
      </c>
      <c r="Q17" s="26"/>
      <c r="R17" s="26"/>
      <c r="S17" s="38"/>
      <c r="T17" s="26"/>
      <c r="U17" s="26"/>
      <c r="V17" s="26" t="e">
        <f t="shared" si="6"/>
        <v>#DIV/0!</v>
      </c>
      <c r="W17" s="26"/>
      <c r="X17" s="26"/>
      <c r="Y17" s="26" t="e">
        <f t="shared" si="7"/>
        <v>#DIV/0!</v>
      </c>
      <c r="Z17" s="26"/>
      <c r="AA17" s="26"/>
      <c r="AB17" s="26" t="e">
        <f t="shared" si="8"/>
        <v>#DIV/0!</v>
      </c>
    </row>
    <row r="18" spans="1:28" ht="17.25" customHeight="1">
      <c r="A18" s="39" t="s">
        <v>8</v>
      </c>
      <c r="B18" s="27">
        <f t="shared" si="9"/>
        <v>-64.2</v>
      </c>
      <c r="C18" s="27">
        <f t="shared" si="0"/>
        <v>129.5</v>
      </c>
      <c r="D18" s="27">
        <f t="shared" si="1"/>
        <v>-201.71339563862927</v>
      </c>
      <c r="E18" s="27"/>
      <c r="F18" s="25"/>
      <c r="G18" s="25" t="e">
        <f t="shared" si="2"/>
        <v>#DIV/0!</v>
      </c>
      <c r="H18" s="25">
        <v>-57.4</v>
      </c>
      <c r="I18" s="25">
        <v>111.8</v>
      </c>
      <c r="J18" s="25">
        <f t="shared" si="3"/>
        <v>-194.77351916376307</v>
      </c>
      <c r="K18" s="25">
        <v>-3</v>
      </c>
      <c r="L18" s="25">
        <v>3</v>
      </c>
      <c r="M18" s="25">
        <f t="shared" si="4"/>
        <v>-100</v>
      </c>
      <c r="N18" s="25">
        <v>-0.2</v>
      </c>
      <c r="O18" s="25">
        <v>3.4</v>
      </c>
      <c r="P18" s="25">
        <f t="shared" si="5"/>
        <v>-1700</v>
      </c>
      <c r="Q18" s="26">
        <v>-1.9</v>
      </c>
      <c r="R18" s="26">
        <v>3</v>
      </c>
      <c r="S18" s="38"/>
      <c r="T18" s="26">
        <v>-0.5</v>
      </c>
      <c r="U18" s="26">
        <v>7.9</v>
      </c>
      <c r="V18" s="26">
        <f t="shared" si="6"/>
        <v>-1580</v>
      </c>
      <c r="W18" s="26">
        <v>-1.2</v>
      </c>
      <c r="X18" s="26">
        <v>0.4</v>
      </c>
      <c r="Y18" s="26">
        <f t="shared" si="7"/>
        <v>-33.333333333333336</v>
      </c>
      <c r="Z18" s="26"/>
      <c r="AA18" s="26"/>
      <c r="AB18" s="26" t="e">
        <f t="shared" si="8"/>
        <v>#DIV/0!</v>
      </c>
    </row>
    <row r="19" spans="1:28" ht="17.25" customHeight="1">
      <c r="A19" s="39" t="s">
        <v>25</v>
      </c>
      <c r="B19" s="27">
        <f t="shared" si="9"/>
        <v>-245.60000000000002</v>
      </c>
      <c r="C19" s="27">
        <f t="shared" si="0"/>
        <v>1804.2999999999997</v>
      </c>
      <c r="D19" s="27">
        <f t="shared" si="1"/>
        <v>-734.6498371335504</v>
      </c>
      <c r="E19" s="27"/>
      <c r="F19" s="25"/>
      <c r="G19" s="25" t="e">
        <f t="shared" si="2"/>
        <v>#DIV/0!</v>
      </c>
      <c r="H19" s="25">
        <v>26.2</v>
      </c>
      <c r="I19" s="25">
        <v>475.6</v>
      </c>
      <c r="J19" s="25">
        <f t="shared" si="3"/>
        <v>1815.2671755725191</v>
      </c>
      <c r="K19" s="25">
        <v>-12.3</v>
      </c>
      <c r="L19" s="25">
        <v>76.3</v>
      </c>
      <c r="M19" s="25">
        <f t="shared" si="4"/>
        <v>-620.3252032520325</v>
      </c>
      <c r="N19" s="25">
        <v>-0.8</v>
      </c>
      <c r="O19" s="25">
        <v>130.2</v>
      </c>
      <c r="P19" s="25">
        <f t="shared" si="5"/>
        <v>-16274.999999999996</v>
      </c>
      <c r="Q19" s="26">
        <v>-62.6</v>
      </c>
      <c r="R19" s="26">
        <v>263.4</v>
      </c>
      <c r="S19" s="38"/>
      <c r="T19" s="26">
        <v>-59.6</v>
      </c>
      <c r="U19" s="26">
        <v>337.2</v>
      </c>
      <c r="V19" s="26">
        <f t="shared" si="6"/>
        <v>-565.7718120805368</v>
      </c>
      <c r="W19" s="26">
        <v>-127.2</v>
      </c>
      <c r="X19" s="26">
        <v>463.5</v>
      </c>
      <c r="Y19" s="26">
        <f t="shared" si="7"/>
        <v>-364.38679245283015</v>
      </c>
      <c r="Z19" s="26">
        <v>-9.3</v>
      </c>
      <c r="AA19" s="26">
        <v>58.1</v>
      </c>
      <c r="AB19" s="26">
        <f t="shared" si="8"/>
        <v>-624.7311827956989</v>
      </c>
    </row>
    <row r="20" spans="1:28" ht="30.75" customHeight="1">
      <c r="A20" s="40" t="s">
        <v>30</v>
      </c>
      <c r="B20" s="27">
        <f t="shared" si="9"/>
        <v>0</v>
      </c>
      <c r="C20" s="27">
        <f t="shared" si="0"/>
        <v>0</v>
      </c>
      <c r="D20" s="27" t="e">
        <f t="shared" si="1"/>
        <v>#DIV/0!</v>
      </c>
      <c r="E20" s="27"/>
      <c r="F20" s="25"/>
      <c r="G20" s="25" t="e">
        <f t="shared" si="2"/>
        <v>#DIV/0!</v>
      </c>
      <c r="H20" s="25"/>
      <c r="I20" s="25"/>
      <c r="J20" s="25" t="e">
        <f t="shared" si="3"/>
        <v>#DIV/0!</v>
      </c>
      <c r="K20" s="25"/>
      <c r="L20" s="25"/>
      <c r="M20" s="25" t="e">
        <f t="shared" si="4"/>
        <v>#DIV/0!</v>
      </c>
      <c r="N20" s="25"/>
      <c r="O20" s="25"/>
      <c r="P20" s="25" t="e">
        <f t="shared" si="5"/>
        <v>#DIV/0!</v>
      </c>
      <c r="Q20" s="26"/>
      <c r="R20" s="26"/>
      <c r="S20" s="38"/>
      <c r="T20" s="26"/>
      <c r="U20" s="26"/>
      <c r="V20" s="26" t="e">
        <f t="shared" si="6"/>
        <v>#DIV/0!</v>
      </c>
      <c r="W20" s="26"/>
      <c r="X20" s="26"/>
      <c r="Y20" s="26" t="e">
        <f t="shared" si="7"/>
        <v>#DIV/0!</v>
      </c>
      <c r="Z20" s="26"/>
      <c r="AA20" s="26"/>
      <c r="AB20" s="26" t="e">
        <f t="shared" si="8"/>
        <v>#DIV/0!</v>
      </c>
    </row>
    <row r="21" spans="1:28" ht="17.25" customHeight="1">
      <c r="A21" s="40" t="s">
        <v>7</v>
      </c>
      <c r="B21" s="27">
        <f t="shared" si="9"/>
        <v>165.2</v>
      </c>
      <c r="C21" s="27">
        <f t="shared" si="0"/>
        <v>149.9</v>
      </c>
      <c r="D21" s="27">
        <f t="shared" si="1"/>
        <v>90.73849878934625</v>
      </c>
      <c r="E21" s="27">
        <v>165.2</v>
      </c>
      <c r="F21" s="25">
        <v>149.9</v>
      </c>
      <c r="G21" s="25">
        <f t="shared" si="2"/>
        <v>90.73849878934625</v>
      </c>
      <c r="H21" s="25"/>
      <c r="I21" s="25"/>
      <c r="J21" s="25" t="e">
        <f t="shared" si="3"/>
        <v>#DIV/0!</v>
      </c>
      <c r="K21" s="25"/>
      <c r="L21" s="25"/>
      <c r="M21" s="25" t="e">
        <f t="shared" si="4"/>
        <v>#DIV/0!</v>
      </c>
      <c r="N21" s="25"/>
      <c r="O21" s="25"/>
      <c r="P21" s="25" t="e">
        <f t="shared" si="5"/>
        <v>#DIV/0!</v>
      </c>
      <c r="Q21" s="26"/>
      <c r="R21" s="26"/>
      <c r="S21" s="38"/>
      <c r="T21" s="26"/>
      <c r="U21" s="26"/>
      <c r="V21" s="26" t="e">
        <f t="shared" si="6"/>
        <v>#DIV/0!</v>
      </c>
      <c r="W21" s="26"/>
      <c r="X21" s="26"/>
      <c r="Y21" s="26" t="e">
        <f t="shared" si="7"/>
        <v>#DIV/0!</v>
      </c>
      <c r="Z21" s="26"/>
      <c r="AA21" s="26"/>
      <c r="AB21" s="26" t="e">
        <f t="shared" si="8"/>
        <v>#DIV/0!</v>
      </c>
    </row>
    <row r="22" spans="1:28" ht="17.25" customHeight="1">
      <c r="A22" s="41" t="s">
        <v>12</v>
      </c>
      <c r="B22" s="27">
        <f t="shared" si="9"/>
        <v>0</v>
      </c>
      <c r="C22" s="27">
        <f t="shared" si="0"/>
        <v>0</v>
      </c>
      <c r="D22" s="27" t="e">
        <f t="shared" si="1"/>
        <v>#DIV/0!</v>
      </c>
      <c r="E22" s="27"/>
      <c r="F22" s="25"/>
      <c r="G22" s="25" t="e">
        <f t="shared" si="2"/>
        <v>#DIV/0!</v>
      </c>
      <c r="H22" s="25"/>
      <c r="I22" s="25"/>
      <c r="J22" s="25" t="e">
        <f t="shared" si="3"/>
        <v>#DIV/0!</v>
      </c>
      <c r="K22" s="25"/>
      <c r="L22" s="25"/>
      <c r="M22" s="25" t="e">
        <f t="shared" si="4"/>
        <v>#DIV/0!</v>
      </c>
      <c r="N22" s="25"/>
      <c r="O22" s="25"/>
      <c r="P22" s="25" t="e">
        <f t="shared" si="5"/>
        <v>#DIV/0!</v>
      </c>
      <c r="Q22" s="26"/>
      <c r="R22" s="26"/>
      <c r="S22" s="38"/>
      <c r="T22" s="26"/>
      <c r="U22" s="26"/>
      <c r="V22" s="26" t="e">
        <f t="shared" si="6"/>
        <v>#DIV/0!</v>
      </c>
      <c r="W22" s="26"/>
      <c r="X22" s="26"/>
      <c r="Y22" s="26" t="e">
        <f t="shared" si="7"/>
        <v>#DIV/0!</v>
      </c>
      <c r="Z22" s="26"/>
      <c r="AA22" s="26"/>
      <c r="AB22" s="26" t="e">
        <f t="shared" si="8"/>
        <v>#DIV/0!</v>
      </c>
    </row>
    <row r="23" spans="1:28" s="32" customFormat="1" ht="17.25" customHeight="1">
      <c r="A23" s="42" t="s">
        <v>16</v>
      </c>
      <c r="B23" s="33">
        <f>SUM(B24:B29)</f>
        <v>560.8</v>
      </c>
      <c r="C23" s="33">
        <f>SUM(C24:C29)</f>
        <v>599.6999999999999</v>
      </c>
      <c r="D23" s="33">
        <f t="shared" si="1"/>
        <v>106.93651925820255</v>
      </c>
      <c r="E23" s="33">
        <f>SUM(E24:E29)</f>
        <v>401.4</v>
      </c>
      <c r="F23" s="33">
        <f>SUM(F24:F29)</f>
        <v>375.29999999999995</v>
      </c>
      <c r="G23" s="37">
        <f t="shared" si="2"/>
        <v>93.49775784753362</v>
      </c>
      <c r="H23" s="33">
        <f>SUM(H24:H29)</f>
        <v>65.7</v>
      </c>
      <c r="I23" s="33">
        <f>SUM(I24:I29)</f>
        <v>121</v>
      </c>
      <c r="J23" s="37">
        <f t="shared" si="3"/>
        <v>184.1704718417047</v>
      </c>
      <c r="K23" s="33">
        <f>SUM(K24:K29)</f>
        <v>20.7</v>
      </c>
      <c r="L23" s="33">
        <f>SUM(L24:L29)</f>
        <v>52.400000000000006</v>
      </c>
      <c r="M23" s="37">
        <f t="shared" si="4"/>
        <v>253.14009661835755</v>
      </c>
      <c r="N23" s="33">
        <f>SUM(N24:N29)</f>
        <v>30</v>
      </c>
      <c r="O23" s="33">
        <f>SUM(O24:O29)</f>
        <v>0</v>
      </c>
      <c r="P23" s="37">
        <f t="shared" si="5"/>
        <v>0</v>
      </c>
      <c r="Q23" s="33">
        <f>SUM(Q24:Q29)</f>
        <v>1.9</v>
      </c>
      <c r="R23" s="33">
        <f>SUM(R24:R29)</f>
        <v>1.9</v>
      </c>
      <c r="S23" s="38">
        <f>R23/Q23*100</f>
        <v>100</v>
      </c>
      <c r="T23" s="33">
        <f>SUM(T24:T29)</f>
        <v>14.4</v>
      </c>
      <c r="U23" s="33">
        <f>SUM(U24:U29)</f>
        <v>35.1</v>
      </c>
      <c r="V23" s="38">
        <f t="shared" si="6"/>
        <v>243.75</v>
      </c>
      <c r="W23" s="33">
        <f>SUM(W24:W29)</f>
        <v>10.4</v>
      </c>
      <c r="X23" s="33">
        <f>SUM(X24:X29)</f>
        <v>4.4</v>
      </c>
      <c r="Y23" s="38">
        <f t="shared" si="7"/>
        <v>42.30769230769231</v>
      </c>
      <c r="Z23" s="33">
        <f>SUM(Z24:Z29)</f>
        <v>16.3</v>
      </c>
      <c r="AA23" s="33">
        <f>SUM(AA24:AA29)</f>
        <v>9.6</v>
      </c>
      <c r="AB23" s="38">
        <f t="shared" si="8"/>
        <v>58.89570552147239</v>
      </c>
    </row>
    <row r="24" spans="1:28" ht="48.75" customHeight="1">
      <c r="A24" s="40" t="s">
        <v>17</v>
      </c>
      <c r="B24" s="27">
        <f t="shared" si="9"/>
        <v>296.8999999999999</v>
      </c>
      <c r="C24" s="27">
        <f t="shared" si="9"/>
        <v>372.79999999999995</v>
      </c>
      <c r="D24" s="27">
        <f t="shared" si="1"/>
        <v>125.56416301785114</v>
      </c>
      <c r="E24" s="27">
        <v>225.9</v>
      </c>
      <c r="F24" s="25">
        <v>248.4</v>
      </c>
      <c r="G24" s="25">
        <f t="shared" si="2"/>
        <v>109.96015936254979</v>
      </c>
      <c r="H24" s="25">
        <v>51.3</v>
      </c>
      <c r="I24" s="25">
        <v>66.8</v>
      </c>
      <c r="J24" s="25">
        <f t="shared" si="3"/>
        <v>130.21442495126706</v>
      </c>
      <c r="K24" s="25">
        <v>7</v>
      </c>
      <c r="L24" s="25">
        <v>18.3</v>
      </c>
      <c r="M24" s="25">
        <f t="shared" si="4"/>
        <v>261.42857142857144</v>
      </c>
      <c r="N24" s="25"/>
      <c r="O24" s="25"/>
      <c r="P24" s="25" t="e">
        <f t="shared" si="5"/>
        <v>#DIV/0!</v>
      </c>
      <c r="Q24" s="26">
        <v>1.9</v>
      </c>
      <c r="R24" s="26">
        <v>1.9</v>
      </c>
      <c r="S24" s="38"/>
      <c r="T24" s="26">
        <v>6.4</v>
      </c>
      <c r="U24" s="26">
        <v>33</v>
      </c>
      <c r="V24" s="26">
        <f t="shared" si="6"/>
        <v>515.625</v>
      </c>
      <c r="W24" s="26">
        <v>4.4</v>
      </c>
      <c r="X24" s="26">
        <v>4.4</v>
      </c>
      <c r="Y24" s="26">
        <f t="shared" si="7"/>
        <v>100</v>
      </c>
      <c r="Z24" s="26"/>
      <c r="AA24" s="26"/>
      <c r="AB24" s="26" t="e">
        <f t="shared" si="8"/>
        <v>#DIV/0!</v>
      </c>
    </row>
    <row r="25" spans="1:28" ht="34.5" customHeight="1">
      <c r="A25" s="40" t="s">
        <v>11</v>
      </c>
      <c r="B25" s="27">
        <f t="shared" si="9"/>
        <v>21</v>
      </c>
      <c r="C25" s="27">
        <f t="shared" si="9"/>
        <v>18.6</v>
      </c>
      <c r="D25" s="27">
        <f t="shared" si="1"/>
        <v>88.57142857142858</v>
      </c>
      <c r="E25" s="27">
        <v>21</v>
      </c>
      <c r="F25" s="25">
        <v>18.6</v>
      </c>
      <c r="G25" s="25">
        <f t="shared" si="2"/>
        <v>88.57142857142858</v>
      </c>
      <c r="H25" s="25"/>
      <c r="I25" s="25"/>
      <c r="J25" s="25" t="e">
        <f t="shared" si="3"/>
        <v>#DIV/0!</v>
      </c>
      <c r="K25" s="25"/>
      <c r="L25" s="25"/>
      <c r="M25" s="25" t="e">
        <f t="shared" si="4"/>
        <v>#DIV/0!</v>
      </c>
      <c r="N25" s="25"/>
      <c r="O25" s="25"/>
      <c r="P25" s="25" t="e">
        <f t="shared" si="5"/>
        <v>#DIV/0!</v>
      </c>
      <c r="Q25" s="26"/>
      <c r="R25" s="26"/>
      <c r="S25" s="38"/>
      <c r="T25" s="26"/>
      <c r="U25" s="26"/>
      <c r="V25" s="26" t="e">
        <f t="shared" si="6"/>
        <v>#DIV/0!</v>
      </c>
      <c r="W25" s="26"/>
      <c r="X25" s="26"/>
      <c r="Y25" s="26" t="e">
        <f t="shared" si="7"/>
        <v>#DIV/0!</v>
      </c>
      <c r="Z25" s="26"/>
      <c r="AA25" s="26"/>
      <c r="AB25" s="26" t="e">
        <f t="shared" si="8"/>
        <v>#DIV/0!</v>
      </c>
    </row>
    <row r="26" spans="1:28" ht="30.75" customHeight="1">
      <c r="A26" s="40" t="s">
        <v>18</v>
      </c>
      <c r="B26" s="27">
        <f t="shared" si="9"/>
        <v>166.60000000000002</v>
      </c>
      <c r="C26" s="27">
        <f t="shared" si="9"/>
        <v>22.299999999999997</v>
      </c>
      <c r="D26" s="27">
        <f t="shared" si="1"/>
        <v>13.385354141656657</v>
      </c>
      <c r="E26" s="27">
        <v>92.6</v>
      </c>
      <c r="F26" s="25">
        <v>1.7</v>
      </c>
      <c r="G26" s="25">
        <f t="shared" si="2"/>
        <v>1.8358531317494602</v>
      </c>
      <c r="H26" s="25"/>
      <c r="I26" s="25"/>
      <c r="J26" s="25" t="e">
        <f t="shared" si="3"/>
        <v>#DIV/0!</v>
      </c>
      <c r="K26" s="25">
        <v>13.7</v>
      </c>
      <c r="L26" s="25">
        <v>8.9</v>
      </c>
      <c r="M26" s="25">
        <f t="shared" si="4"/>
        <v>64.96350364963504</v>
      </c>
      <c r="N26" s="25">
        <v>30</v>
      </c>
      <c r="O26" s="25"/>
      <c r="P26" s="25">
        <f t="shared" si="5"/>
        <v>0</v>
      </c>
      <c r="Q26" s="26"/>
      <c r="R26" s="26"/>
      <c r="S26" s="38"/>
      <c r="T26" s="26">
        <v>8</v>
      </c>
      <c r="U26" s="26">
        <v>2.1</v>
      </c>
      <c r="V26" s="26">
        <f t="shared" si="6"/>
        <v>26.25</v>
      </c>
      <c r="W26" s="26">
        <v>6</v>
      </c>
      <c r="X26" s="26"/>
      <c r="Y26" s="26">
        <f t="shared" si="7"/>
        <v>0</v>
      </c>
      <c r="Z26" s="26">
        <v>16.3</v>
      </c>
      <c r="AA26" s="26">
        <v>9.6</v>
      </c>
      <c r="AB26" s="26">
        <f t="shared" si="8"/>
        <v>58.89570552147239</v>
      </c>
    </row>
    <row r="27" spans="1:28" ht="30.75" customHeight="1">
      <c r="A27" s="40" t="s">
        <v>19</v>
      </c>
      <c r="B27" s="27">
        <f t="shared" si="9"/>
        <v>35.1</v>
      </c>
      <c r="C27" s="27">
        <f t="shared" si="9"/>
        <v>53.7</v>
      </c>
      <c r="D27" s="27">
        <f t="shared" si="1"/>
        <v>152.991452991453</v>
      </c>
      <c r="E27" s="27">
        <v>20.7</v>
      </c>
      <c r="F27" s="25">
        <v>30.5</v>
      </c>
      <c r="G27" s="25">
        <f t="shared" si="2"/>
        <v>147.34299516908214</v>
      </c>
      <c r="H27" s="25">
        <v>14.4</v>
      </c>
      <c r="I27" s="25">
        <v>23.2</v>
      </c>
      <c r="J27" s="25">
        <f t="shared" si="3"/>
        <v>161.1111111111111</v>
      </c>
      <c r="K27" s="25"/>
      <c r="L27" s="25"/>
      <c r="M27" s="25" t="e">
        <f t="shared" si="4"/>
        <v>#DIV/0!</v>
      </c>
      <c r="N27" s="25"/>
      <c r="O27" s="25"/>
      <c r="P27" s="25" t="e">
        <f t="shared" si="5"/>
        <v>#DIV/0!</v>
      </c>
      <c r="Q27" s="26"/>
      <c r="R27" s="26"/>
      <c r="S27" s="38"/>
      <c r="T27" s="26"/>
      <c r="U27" s="26"/>
      <c r="V27" s="26" t="e">
        <f t="shared" si="6"/>
        <v>#DIV/0!</v>
      </c>
      <c r="W27" s="26"/>
      <c r="X27" s="26"/>
      <c r="Y27" s="26" t="e">
        <f t="shared" si="7"/>
        <v>#DIV/0!</v>
      </c>
      <c r="Z27" s="26"/>
      <c r="AA27" s="26"/>
      <c r="AB27" s="26" t="e">
        <f t="shared" si="8"/>
        <v>#DIV/0!</v>
      </c>
    </row>
    <row r="28" spans="1:28" ht="27.75" customHeight="1">
      <c r="A28" s="40" t="s">
        <v>20</v>
      </c>
      <c r="B28" s="27">
        <f t="shared" si="9"/>
        <v>29.5</v>
      </c>
      <c r="C28" s="27">
        <f t="shared" si="9"/>
        <v>31.4</v>
      </c>
      <c r="D28" s="27">
        <f t="shared" si="1"/>
        <v>106.44067796610169</v>
      </c>
      <c r="E28" s="27">
        <v>29.5</v>
      </c>
      <c r="F28" s="25">
        <v>31.4</v>
      </c>
      <c r="G28" s="25">
        <f t="shared" si="2"/>
        <v>106.44067796610169</v>
      </c>
      <c r="H28" s="25"/>
      <c r="I28" s="25"/>
      <c r="J28" s="25" t="e">
        <f t="shared" si="3"/>
        <v>#DIV/0!</v>
      </c>
      <c r="K28" s="25"/>
      <c r="L28" s="25"/>
      <c r="M28" s="25" t="e">
        <f t="shared" si="4"/>
        <v>#DIV/0!</v>
      </c>
      <c r="N28" s="25"/>
      <c r="O28" s="25"/>
      <c r="P28" s="25" t="e">
        <f t="shared" si="5"/>
        <v>#DIV/0!</v>
      </c>
      <c r="Q28" s="26"/>
      <c r="R28" s="26"/>
      <c r="S28" s="38"/>
      <c r="T28" s="26"/>
      <c r="U28" s="26"/>
      <c r="V28" s="26" t="e">
        <f t="shared" si="6"/>
        <v>#DIV/0!</v>
      </c>
      <c r="W28" s="26"/>
      <c r="X28" s="26"/>
      <c r="Y28" s="26" t="e">
        <f t="shared" si="7"/>
        <v>#DIV/0!</v>
      </c>
      <c r="Z28" s="26"/>
      <c r="AA28" s="26"/>
      <c r="AB28" s="26" t="e">
        <f t="shared" si="8"/>
        <v>#DIV/0!</v>
      </c>
    </row>
    <row r="29" spans="1:28" ht="18" customHeight="1">
      <c r="A29" s="40" t="s">
        <v>21</v>
      </c>
      <c r="B29" s="27">
        <f t="shared" si="9"/>
        <v>11.7</v>
      </c>
      <c r="C29" s="27">
        <f t="shared" si="9"/>
        <v>100.9</v>
      </c>
      <c r="D29" s="27">
        <f t="shared" si="1"/>
        <v>862.3931623931626</v>
      </c>
      <c r="E29" s="27">
        <v>11.7</v>
      </c>
      <c r="F29" s="25">
        <v>44.7</v>
      </c>
      <c r="G29" s="25">
        <f t="shared" si="2"/>
        <v>382.0512820512821</v>
      </c>
      <c r="H29" s="25"/>
      <c r="I29" s="25">
        <v>31</v>
      </c>
      <c r="J29" s="25" t="e">
        <f t="shared" si="3"/>
        <v>#DIV/0!</v>
      </c>
      <c r="K29" s="25"/>
      <c r="L29" s="25">
        <v>25.2</v>
      </c>
      <c r="M29" s="25" t="e">
        <f t="shared" si="4"/>
        <v>#DIV/0!</v>
      </c>
      <c r="N29" s="25"/>
      <c r="O29" s="25"/>
      <c r="P29" s="25" t="e">
        <f t="shared" si="5"/>
        <v>#DIV/0!</v>
      </c>
      <c r="Q29" s="26"/>
      <c r="R29" s="26"/>
      <c r="S29" s="38"/>
      <c r="T29" s="26"/>
      <c r="U29" s="26"/>
      <c r="V29" s="26" t="e">
        <f t="shared" si="6"/>
        <v>#DIV/0!</v>
      </c>
      <c r="W29" s="26"/>
      <c r="X29" s="26"/>
      <c r="Y29" s="26" t="e">
        <f t="shared" si="7"/>
        <v>#DIV/0!</v>
      </c>
      <c r="Z29" s="26"/>
      <c r="AA29" s="26"/>
      <c r="AB29" s="26" t="e">
        <f t="shared" si="8"/>
        <v>#DIV/0!</v>
      </c>
    </row>
    <row r="30" spans="1:28" s="32" customFormat="1" ht="24" customHeight="1">
      <c r="A30" s="37" t="s">
        <v>23</v>
      </c>
      <c r="B30" s="33">
        <f>B11+B23</f>
        <v>3128.1000000000004</v>
      </c>
      <c r="C30" s="33">
        <f>C11+C23</f>
        <v>12851.1</v>
      </c>
      <c r="D30" s="33">
        <f t="shared" si="1"/>
        <v>410.82765896230933</v>
      </c>
      <c r="E30" s="33">
        <f>E11+E23</f>
        <v>2679.4</v>
      </c>
      <c r="F30" s="33">
        <f>F11+F23</f>
        <v>7732.299999999999</v>
      </c>
      <c r="G30" s="37">
        <f t="shared" si="2"/>
        <v>288.5832649100545</v>
      </c>
      <c r="H30" s="33">
        <f>H11+H23</f>
        <v>762.2000000000002</v>
      </c>
      <c r="I30" s="33">
        <f>I11+I23</f>
        <v>3293</v>
      </c>
      <c r="J30" s="37">
        <f t="shared" si="3"/>
        <v>432.03883495145624</v>
      </c>
      <c r="K30" s="33">
        <f>K11+K23</f>
        <v>10.2</v>
      </c>
      <c r="L30" s="33">
        <f>L11+L23</f>
        <v>193.6</v>
      </c>
      <c r="M30" s="37">
        <f t="shared" si="4"/>
        <v>1898.0392156862745</v>
      </c>
      <c r="N30" s="33">
        <f>N11+N23</f>
        <v>30.1</v>
      </c>
      <c r="O30" s="33">
        <f>O11+O23</f>
        <v>195.89999999999998</v>
      </c>
      <c r="P30" s="37">
        <f t="shared" si="5"/>
        <v>650.8305647840531</v>
      </c>
      <c r="Q30" s="33">
        <f>Q11+Q23</f>
        <v>-64</v>
      </c>
      <c r="R30" s="33">
        <f>R11+R23</f>
        <v>339.29999999999995</v>
      </c>
      <c r="S30" s="38">
        <f>R30/Q30*100</f>
        <v>-530.1562499999999</v>
      </c>
      <c r="T30" s="33">
        <f>T11+T23</f>
        <v>-56.199999999999996</v>
      </c>
      <c r="U30" s="33">
        <f>U11+U23</f>
        <v>432.3</v>
      </c>
      <c r="V30" s="38">
        <f t="shared" si="6"/>
        <v>-769.2170818505339</v>
      </c>
      <c r="W30" s="33">
        <f>W11+W23</f>
        <v>-126.69999999999999</v>
      </c>
      <c r="X30" s="33">
        <f>X11+X23</f>
        <v>491.09999999999997</v>
      </c>
      <c r="Y30" s="38">
        <f t="shared" si="7"/>
        <v>-387.60852407261245</v>
      </c>
      <c r="Z30" s="33">
        <f>Z11+Z23</f>
        <v>-106.9</v>
      </c>
      <c r="AA30" s="33">
        <f>AA11+AA23</f>
        <v>173.6</v>
      </c>
      <c r="AB30" s="38">
        <f t="shared" si="8"/>
        <v>-162.39476145930774</v>
      </c>
    </row>
    <row r="41" ht="15.75">
      <c r="E41" s="5"/>
    </row>
  </sheetData>
  <sheetProtection/>
  <mergeCells count="16">
    <mergeCell ref="K9:M9"/>
    <mergeCell ref="N9:P9"/>
    <mergeCell ref="Q9:S9"/>
    <mergeCell ref="T9:V9"/>
    <mergeCell ref="W9:Y9"/>
    <mergeCell ref="Z9:AB9"/>
    <mergeCell ref="E8:AB8"/>
    <mergeCell ref="W1:Y1"/>
    <mergeCell ref="A3:Y3"/>
    <mergeCell ref="A4:Y4"/>
    <mergeCell ref="A5:Y5"/>
    <mergeCell ref="X7:Y7"/>
    <mergeCell ref="A8:A10"/>
    <mergeCell ref="B8:D9"/>
    <mergeCell ref="E9:G9"/>
    <mergeCell ref="H9:J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D24" sqref="D24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54" t="s">
        <v>34</v>
      </c>
      <c r="E1" s="54"/>
    </row>
    <row r="2" spans="1:5" ht="15.75" customHeight="1">
      <c r="A2" s="6"/>
      <c r="B2" s="6"/>
      <c r="C2" s="6"/>
      <c r="D2" s="6"/>
      <c r="E2" s="6"/>
    </row>
    <row r="3" spans="1:5" ht="17.25" customHeight="1">
      <c r="A3" s="54" t="s">
        <v>4</v>
      </c>
      <c r="B3" s="54"/>
      <c r="C3" s="54"/>
      <c r="D3" s="54"/>
      <c r="E3" s="54"/>
    </row>
    <row r="4" spans="1:6" ht="39.75" customHeight="1">
      <c r="A4" s="54" t="s">
        <v>36</v>
      </c>
      <c r="B4" s="54"/>
      <c r="C4" s="54"/>
      <c r="D4" s="54"/>
      <c r="E4" s="54"/>
      <c r="F4" s="3"/>
    </row>
    <row r="5" spans="1:5" ht="17.25" customHeight="1">
      <c r="A5" s="54" t="s">
        <v>56</v>
      </c>
      <c r="B5" s="54"/>
      <c r="C5" s="54"/>
      <c r="D5" s="54"/>
      <c r="E5" s="5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5" t="s">
        <v>3</v>
      </c>
      <c r="E7" s="55"/>
    </row>
    <row r="8" spans="1:5" ht="85.5" customHeight="1" thickBot="1">
      <c r="A8" s="9" t="s">
        <v>0</v>
      </c>
      <c r="B8" s="10" t="s">
        <v>49</v>
      </c>
      <c r="C8" s="10" t="s">
        <v>57</v>
      </c>
      <c r="D8" s="10" t="s">
        <v>9</v>
      </c>
      <c r="E8" s="11" t="s">
        <v>1</v>
      </c>
    </row>
    <row r="9" spans="1:5" ht="17.25" customHeight="1">
      <c r="A9" s="12" t="s">
        <v>15</v>
      </c>
      <c r="B9" s="28">
        <f>SUM(B10:B20)</f>
        <v>8493.4</v>
      </c>
      <c r="C9" s="28">
        <f>SUM(C10:C20)</f>
        <v>12251.4</v>
      </c>
      <c r="D9" s="28">
        <f>C9-B9</f>
        <v>3758</v>
      </c>
      <c r="E9" s="29">
        <f aca="true" t="shared" si="0" ref="E9:E28">C9/B9*100</f>
        <v>144.2461205171074</v>
      </c>
    </row>
    <row r="10" spans="1:5" ht="17.25" customHeight="1">
      <c r="A10" s="15" t="s">
        <v>5</v>
      </c>
      <c r="B10" s="13">
        <v>3093.1</v>
      </c>
      <c r="C10" s="16">
        <v>5434.7</v>
      </c>
      <c r="D10" s="13">
        <f aca="true" t="shared" si="1" ref="D10:D28">C10-B10</f>
        <v>2341.6</v>
      </c>
      <c r="E10" s="14">
        <f t="shared" si="0"/>
        <v>175.70398629206946</v>
      </c>
    </row>
    <row r="11" spans="1:5" ht="17.25" customHeight="1">
      <c r="A11" s="15" t="s">
        <v>27</v>
      </c>
      <c r="B11" s="13">
        <v>2822.6</v>
      </c>
      <c r="C11" s="16">
        <v>3292.4</v>
      </c>
      <c r="D11" s="13">
        <f t="shared" si="1"/>
        <v>469.8000000000002</v>
      </c>
      <c r="E11" s="14">
        <f t="shared" si="0"/>
        <v>116.64422872528874</v>
      </c>
    </row>
    <row r="12" spans="1:5" ht="34.5" customHeight="1">
      <c r="A12" s="17" t="s">
        <v>28</v>
      </c>
      <c r="B12" s="13">
        <v>162.5</v>
      </c>
      <c r="C12" s="16">
        <v>162.7</v>
      </c>
      <c r="D12" s="13">
        <f t="shared" si="1"/>
        <v>0.19999999999998863</v>
      </c>
      <c r="E12" s="14">
        <f t="shared" si="0"/>
        <v>100.12307692307691</v>
      </c>
    </row>
    <row r="13" spans="1:5" ht="42" customHeight="1">
      <c r="A13" s="17" t="s">
        <v>6</v>
      </c>
      <c r="B13" s="13"/>
      <c r="C13" s="13"/>
      <c r="D13" s="13">
        <f t="shared" si="1"/>
        <v>0</v>
      </c>
      <c r="E13" s="14" t="e">
        <f t="shared" si="0"/>
        <v>#DIV/0!</v>
      </c>
    </row>
    <row r="14" spans="1:5" ht="41.25" customHeight="1">
      <c r="A14" s="17" t="s">
        <v>24</v>
      </c>
      <c r="B14" s="13">
        <v>1240.5</v>
      </c>
      <c r="C14" s="13">
        <v>1261.1</v>
      </c>
      <c r="D14" s="13">
        <f t="shared" si="1"/>
        <v>20.59999999999991</v>
      </c>
      <c r="E14" s="14">
        <f t="shared" si="0"/>
        <v>101.66062071745263</v>
      </c>
    </row>
    <row r="15" spans="1:5" ht="20.25" customHeight="1">
      <c r="A15" s="17" t="s">
        <v>10</v>
      </c>
      <c r="B15" s="13">
        <v>0</v>
      </c>
      <c r="C15" s="13">
        <v>16.8</v>
      </c>
      <c r="D15" s="13">
        <f t="shared" si="1"/>
        <v>16.8</v>
      </c>
      <c r="E15" s="14" t="e">
        <f t="shared" si="0"/>
        <v>#DIV/0!</v>
      </c>
    </row>
    <row r="16" spans="1:5" ht="17.25" customHeight="1">
      <c r="A16" s="15" t="s">
        <v>8</v>
      </c>
      <c r="B16" s="13">
        <v>14.4</v>
      </c>
      <c r="C16" s="16">
        <v>129.5</v>
      </c>
      <c r="D16" s="13">
        <f t="shared" si="1"/>
        <v>115.1</v>
      </c>
      <c r="E16" s="14">
        <f t="shared" si="0"/>
        <v>899.3055555555555</v>
      </c>
    </row>
    <row r="17" spans="1:5" ht="17.25" customHeight="1">
      <c r="A17" s="15" t="s">
        <v>25</v>
      </c>
      <c r="B17" s="13">
        <v>1030.3</v>
      </c>
      <c r="C17" s="16">
        <v>1804.3</v>
      </c>
      <c r="D17" s="13">
        <f t="shared" si="1"/>
        <v>774</v>
      </c>
      <c r="E17" s="14">
        <f t="shared" si="0"/>
        <v>175.12375036397165</v>
      </c>
    </row>
    <row r="18" spans="1:5" ht="17.25" customHeight="1">
      <c r="A18" s="15" t="s">
        <v>30</v>
      </c>
      <c r="B18" s="13"/>
      <c r="C18" s="16"/>
      <c r="D18" s="13">
        <f t="shared" si="1"/>
        <v>0</v>
      </c>
      <c r="E18" s="14" t="e">
        <f t="shared" si="0"/>
        <v>#DIV/0!</v>
      </c>
    </row>
    <row r="19" spans="1:5" ht="17.25" customHeight="1">
      <c r="A19" s="17" t="s">
        <v>7</v>
      </c>
      <c r="B19" s="13">
        <v>130</v>
      </c>
      <c r="C19" s="16">
        <v>149.9</v>
      </c>
      <c r="D19" s="13">
        <f t="shared" si="1"/>
        <v>19.900000000000006</v>
      </c>
      <c r="E19" s="14">
        <f t="shared" si="0"/>
        <v>115.3076923076923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16</v>
      </c>
      <c r="B21" s="28">
        <f>SUM(B22:B27)</f>
        <v>468.29999999999995</v>
      </c>
      <c r="C21" s="28">
        <f>SUM(C22:C27)</f>
        <v>599.7</v>
      </c>
      <c r="D21" s="28">
        <f t="shared" si="1"/>
        <v>131.4000000000001</v>
      </c>
      <c r="E21" s="29">
        <f t="shared" si="0"/>
        <v>128.05893657911597</v>
      </c>
    </row>
    <row r="22" spans="1:5" ht="56.25" customHeight="1">
      <c r="A22" s="17" t="s">
        <v>17</v>
      </c>
      <c r="B22" s="13">
        <v>362.7</v>
      </c>
      <c r="C22" s="13">
        <v>372.8</v>
      </c>
      <c r="D22" s="13">
        <f t="shared" si="1"/>
        <v>10.100000000000023</v>
      </c>
      <c r="E22" s="14">
        <f t="shared" si="0"/>
        <v>102.78467052660602</v>
      </c>
    </row>
    <row r="23" spans="1:5" ht="36" customHeight="1">
      <c r="A23" s="17" t="s">
        <v>11</v>
      </c>
      <c r="B23" s="13">
        <v>17.4</v>
      </c>
      <c r="C23" s="16">
        <v>18.6</v>
      </c>
      <c r="D23" s="13">
        <f t="shared" si="1"/>
        <v>1.2000000000000028</v>
      </c>
      <c r="E23" s="14">
        <f t="shared" si="0"/>
        <v>106.89655172413795</v>
      </c>
    </row>
    <row r="24" spans="1:5" ht="36.75" customHeight="1">
      <c r="A24" s="17" t="s">
        <v>18</v>
      </c>
      <c r="B24" s="13">
        <v>16.2</v>
      </c>
      <c r="C24" s="16">
        <v>22.3</v>
      </c>
      <c r="D24" s="13">
        <f t="shared" si="1"/>
        <v>6.100000000000001</v>
      </c>
      <c r="E24" s="14">
        <f t="shared" si="0"/>
        <v>137.65432098765433</v>
      </c>
    </row>
    <row r="25" spans="1:5" ht="36" customHeight="1">
      <c r="A25" s="17" t="s">
        <v>19</v>
      </c>
      <c r="B25" s="13">
        <v>46</v>
      </c>
      <c r="C25" s="16">
        <v>53.7</v>
      </c>
      <c r="D25" s="13">
        <f t="shared" si="1"/>
        <v>7.700000000000003</v>
      </c>
      <c r="E25" s="14">
        <f t="shared" si="0"/>
        <v>116.73913043478261</v>
      </c>
    </row>
    <row r="26" spans="1:5" ht="17.25" customHeight="1">
      <c r="A26" s="17" t="s">
        <v>20</v>
      </c>
      <c r="B26" s="13">
        <v>26</v>
      </c>
      <c r="C26" s="16">
        <v>31.4</v>
      </c>
      <c r="D26" s="13">
        <f t="shared" si="1"/>
        <v>5.399999999999999</v>
      </c>
      <c r="E26" s="14">
        <f t="shared" si="0"/>
        <v>120.76923076923076</v>
      </c>
    </row>
    <row r="27" spans="1:5" ht="18" customHeight="1">
      <c r="A27" s="17" t="s">
        <v>21</v>
      </c>
      <c r="B27" s="13"/>
      <c r="C27" s="16">
        <v>100.9</v>
      </c>
      <c r="D27" s="13">
        <f t="shared" si="1"/>
        <v>100.9</v>
      </c>
      <c r="E27" s="14" t="e">
        <f t="shared" si="0"/>
        <v>#DIV/0!</v>
      </c>
    </row>
    <row r="28" spans="1:5" ht="24" customHeight="1" thickBot="1">
      <c r="A28" s="20" t="s">
        <v>23</v>
      </c>
      <c r="B28" s="30">
        <f>B9+B21</f>
        <v>8961.699999999999</v>
      </c>
      <c r="C28" s="30">
        <f>C9+C21</f>
        <v>12851.1</v>
      </c>
      <c r="D28" s="30">
        <f t="shared" si="1"/>
        <v>3889.4000000000015</v>
      </c>
      <c r="E28" s="31">
        <f t="shared" si="0"/>
        <v>143.40024772085656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D25" sqref="D25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54" t="s">
        <v>35</v>
      </c>
      <c r="E1" s="54"/>
    </row>
    <row r="2" spans="1:5" ht="15.75" customHeight="1">
      <c r="A2" s="6"/>
      <c r="B2" s="6"/>
      <c r="C2" s="6"/>
      <c r="D2" s="6"/>
      <c r="E2" s="6"/>
    </row>
    <row r="3" spans="1:5" ht="17.25" customHeight="1">
      <c r="A3" s="54" t="s">
        <v>4</v>
      </c>
      <c r="B3" s="54"/>
      <c r="C3" s="54"/>
      <c r="D3" s="54"/>
      <c r="E3" s="54"/>
    </row>
    <row r="4" spans="1:6" ht="39.75" customHeight="1">
      <c r="A4" s="54" t="s">
        <v>46</v>
      </c>
      <c r="B4" s="54"/>
      <c r="C4" s="54"/>
      <c r="D4" s="54"/>
      <c r="E4" s="54"/>
      <c r="F4" s="3"/>
    </row>
    <row r="5" spans="1:5" ht="17.25" customHeight="1">
      <c r="A5" s="54" t="s">
        <v>58</v>
      </c>
      <c r="B5" s="54"/>
      <c r="C5" s="54"/>
      <c r="D5" s="54"/>
      <c r="E5" s="5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5" t="s">
        <v>3</v>
      </c>
      <c r="E7" s="55"/>
    </row>
    <row r="8" spans="1:5" ht="85.5" customHeight="1" thickBot="1">
      <c r="A8" s="9" t="s">
        <v>0</v>
      </c>
      <c r="B8" s="10" t="s">
        <v>59</v>
      </c>
      <c r="C8" s="10" t="s">
        <v>60</v>
      </c>
      <c r="D8" s="10" t="s">
        <v>9</v>
      </c>
      <c r="E8" s="11" t="s">
        <v>22</v>
      </c>
    </row>
    <row r="9" spans="1:5" ht="17.25" customHeight="1">
      <c r="A9" s="12" t="s">
        <v>15</v>
      </c>
      <c r="B9" s="28">
        <f>SUM(B10:B20)</f>
        <v>2567.3</v>
      </c>
      <c r="C9" s="28">
        <f>SUM(C10:C20)</f>
        <v>12251.4</v>
      </c>
      <c r="D9" s="28">
        <f>C9-B9</f>
        <v>9684.099999999999</v>
      </c>
      <c r="E9" s="29">
        <f aca="true" t="shared" si="0" ref="E9:E28">C9/B9*100</f>
        <v>477.209519728898</v>
      </c>
    </row>
    <row r="10" spans="1:5" ht="17.25" customHeight="1">
      <c r="A10" s="15" t="s">
        <v>5</v>
      </c>
      <c r="B10" s="16">
        <v>50.2</v>
      </c>
      <c r="C10" s="16">
        <v>5434.7</v>
      </c>
      <c r="D10" s="13">
        <f aca="true" t="shared" si="1" ref="D10:D28">C10-B10</f>
        <v>5384.5</v>
      </c>
      <c r="E10" s="14">
        <f t="shared" si="0"/>
        <v>10826.09561752988</v>
      </c>
    </row>
    <row r="11" spans="1:5" ht="17.25" customHeight="1">
      <c r="A11" s="15" t="s">
        <v>27</v>
      </c>
      <c r="B11" s="16">
        <v>2114.4</v>
      </c>
      <c r="C11" s="16">
        <v>3292.4</v>
      </c>
      <c r="D11" s="13">
        <f t="shared" si="1"/>
        <v>1178</v>
      </c>
      <c r="E11" s="14">
        <f t="shared" si="0"/>
        <v>155.71320469163828</v>
      </c>
    </row>
    <row r="12" spans="1:5" ht="34.5" customHeight="1">
      <c r="A12" s="17" t="s">
        <v>28</v>
      </c>
      <c r="B12" s="16">
        <v>527.4</v>
      </c>
      <c r="C12" s="16">
        <v>162.7</v>
      </c>
      <c r="D12" s="13">
        <f t="shared" si="1"/>
        <v>-364.7</v>
      </c>
      <c r="E12" s="14">
        <f t="shared" si="0"/>
        <v>30.84945013272658</v>
      </c>
    </row>
    <row r="13" spans="1:5" ht="36.75" customHeight="1">
      <c r="A13" s="17" t="s">
        <v>6</v>
      </c>
      <c r="B13" s="13">
        <v>-1.5</v>
      </c>
      <c r="C13" s="13"/>
      <c r="D13" s="13">
        <f t="shared" si="1"/>
        <v>1.5</v>
      </c>
      <c r="E13" s="14">
        <f t="shared" si="0"/>
        <v>0</v>
      </c>
    </row>
    <row r="14" spans="1:5" ht="38.25" customHeight="1">
      <c r="A14" s="17" t="s">
        <v>24</v>
      </c>
      <c r="B14" s="13">
        <v>21.4</v>
      </c>
      <c r="C14" s="13">
        <v>1261.1</v>
      </c>
      <c r="D14" s="13">
        <f t="shared" si="1"/>
        <v>1239.6999999999998</v>
      </c>
      <c r="E14" s="14">
        <f t="shared" si="0"/>
        <v>5892.990654205607</v>
      </c>
    </row>
    <row r="15" spans="1:5" ht="20.25" customHeight="1">
      <c r="A15" s="17" t="s">
        <v>10</v>
      </c>
      <c r="B15" s="13">
        <v>0</v>
      </c>
      <c r="C15" s="13">
        <v>16.8</v>
      </c>
      <c r="D15" s="13">
        <f t="shared" si="1"/>
        <v>16.8</v>
      </c>
      <c r="E15" s="14" t="e">
        <f t="shared" si="0"/>
        <v>#DIV/0!</v>
      </c>
    </row>
    <row r="16" spans="1:5" ht="17.25" customHeight="1">
      <c r="A16" s="15" t="s">
        <v>8</v>
      </c>
      <c r="B16" s="16">
        <v>-64.2</v>
      </c>
      <c r="C16" s="16">
        <v>129.5</v>
      </c>
      <c r="D16" s="13">
        <f t="shared" si="1"/>
        <v>193.7</v>
      </c>
      <c r="E16" s="14">
        <f t="shared" si="0"/>
        <v>-201.71339563862927</v>
      </c>
    </row>
    <row r="17" spans="1:5" ht="17.25" customHeight="1">
      <c r="A17" s="15" t="s">
        <v>25</v>
      </c>
      <c r="B17" s="16">
        <v>-245.6</v>
      </c>
      <c r="C17" s="16">
        <v>1804.3</v>
      </c>
      <c r="D17" s="13">
        <f t="shared" si="1"/>
        <v>2049.9</v>
      </c>
      <c r="E17" s="14">
        <f t="shared" si="0"/>
        <v>-734.6498371335505</v>
      </c>
    </row>
    <row r="18" spans="1:5" ht="17.25" customHeight="1">
      <c r="A18" s="15" t="s">
        <v>29</v>
      </c>
      <c r="B18" s="16">
        <v>0</v>
      </c>
      <c r="C18" s="16"/>
      <c r="D18" s="13">
        <f t="shared" si="1"/>
        <v>0</v>
      </c>
      <c r="E18" s="14" t="e">
        <f t="shared" si="0"/>
        <v>#DIV/0!</v>
      </c>
    </row>
    <row r="19" spans="1:5" ht="17.25" customHeight="1">
      <c r="A19" s="17" t="s">
        <v>7</v>
      </c>
      <c r="B19" s="16">
        <v>165.2</v>
      </c>
      <c r="C19" s="16">
        <v>149.9</v>
      </c>
      <c r="D19" s="13">
        <f t="shared" si="1"/>
        <v>-15.299999999999983</v>
      </c>
      <c r="E19" s="14">
        <f t="shared" si="0"/>
        <v>90.73849878934625</v>
      </c>
    </row>
    <row r="20" spans="1:5" ht="17.25" customHeight="1">
      <c r="A20" s="18" t="s">
        <v>12</v>
      </c>
      <c r="B20" s="13">
        <v>0</v>
      </c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16</v>
      </c>
      <c r="B21" s="28">
        <f>SUM(B22:B27)</f>
        <v>560.8000000000001</v>
      </c>
      <c r="C21" s="28">
        <f>SUM(C22:C27)</f>
        <v>599.7</v>
      </c>
      <c r="D21" s="28">
        <f t="shared" si="1"/>
        <v>38.89999999999998</v>
      </c>
      <c r="E21" s="29">
        <f t="shared" si="0"/>
        <v>106.93651925820255</v>
      </c>
    </row>
    <row r="22" spans="1:5" ht="56.25" customHeight="1">
      <c r="A22" s="17" t="s">
        <v>17</v>
      </c>
      <c r="B22" s="13">
        <v>296.9</v>
      </c>
      <c r="C22" s="13">
        <v>372.8</v>
      </c>
      <c r="D22" s="13">
        <f t="shared" si="1"/>
        <v>75.90000000000003</v>
      </c>
      <c r="E22" s="14">
        <f t="shared" si="0"/>
        <v>125.56416301785114</v>
      </c>
    </row>
    <row r="23" spans="1:5" ht="35.25" customHeight="1">
      <c r="A23" s="17" t="s">
        <v>11</v>
      </c>
      <c r="B23" s="16">
        <v>21</v>
      </c>
      <c r="C23" s="16">
        <v>18.6</v>
      </c>
      <c r="D23" s="13">
        <f t="shared" si="1"/>
        <v>-2.3999999999999986</v>
      </c>
      <c r="E23" s="14">
        <f t="shared" si="0"/>
        <v>88.57142857142858</v>
      </c>
    </row>
    <row r="24" spans="1:5" ht="36.75" customHeight="1">
      <c r="A24" s="17" t="s">
        <v>18</v>
      </c>
      <c r="B24" s="16">
        <v>166.6</v>
      </c>
      <c r="C24" s="16">
        <v>22.3</v>
      </c>
      <c r="D24" s="13">
        <f t="shared" si="1"/>
        <v>-144.29999999999998</v>
      </c>
      <c r="E24" s="14">
        <f t="shared" si="0"/>
        <v>13.385354141656663</v>
      </c>
    </row>
    <row r="25" spans="1:5" ht="36" customHeight="1">
      <c r="A25" s="17" t="s">
        <v>19</v>
      </c>
      <c r="B25" s="16">
        <v>35.1</v>
      </c>
      <c r="C25" s="16">
        <v>53.7</v>
      </c>
      <c r="D25" s="13">
        <f t="shared" si="1"/>
        <v>18.6</v>
      </c>
      <c r="E25" s="14">
        <f t="shared" si="0"/>
        <v>152.991452991453</v>
      </c>
    </row>
    <row r="26" spans="1:5" ht="24.75" customHeight="1">
      <c r="A26" s="17" t="s">
        <v>20</v>
      </c>
      <c r="B26" s="16">
        <v>29.5</v>
      </c>
      <c r="C26" s="16">
        <v>31.4</v>
      </c>
      <c r="D26" s="13">
        <f t="shared" si="1"/>
        <v>1.8999999999999986</v>
      </c>
      <c r="E26" s="14">
        <f t="shared" si="0"/>
        <v>106.44067796610169</v>
      </c>
    </row>
    <row r="27" spans="1:5" ht="18" customHeight="1">
      <c r="A27" s="17" t="s">
        <v>21</v>
      </c>
      <c r="B27" s="16">
        <v>11.7</v>
      </c>
      <c r="C27" s="16">
        <v>100.9</v>
      </c>
      <c r="D27" s="13">
        <f t="shared" si="1"/>
        <v>89.2</v>
      </c>
      <c r="E27" s="14">
        <f t="shared" si="0"/>
        <v>862.3931623931626</v>
      </c>
    </row>
    <row r="28" spans="1:5" ht="24" customHeight="1" thickBot="1">
      <c r="A28" s="20" t="s">
        <v>23</v>
      </c>
      <c r="B28" s="30">
        <f>B9+B21</f>
        <v>3128.1000000000004</v>
      </c>
      <c r="C28" s="30">
        <f>C9+C21</f>
        <v>12851.1</v>
      </c>
      <c r="D28" s="30">
        <f t="shared" si="1"/>
        <v>9723</v>
      </c>
      <c r="E28" s="31">
        <f t="shared" si="0"/>
        <v>410.82765896230933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2024-01-31T04:58:30Z</cp:lastPrinted>
  <dcterms:created xsi:type="dcterms:W3CDTF">1996-10-08T23:32:33Z</dcterms:created>
  <dcterms:modified xsi:type="dcterms:W3CDTF">2024-03-05T05:50:28Z</dcterms:modified>
  <cp:category/>
  <cp:version/>
  <cp:contentType/>
  <cp:contentStatus/>
</cp:coreProperties>
</file>